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lista zadań" sheetId="1" r:id="rId1"/>
  </sheets>
  <definedNames>
    <definedName name="_xlnm.Print_Area" localSheetId="0">'lista zadań'!$A$1:$AQ$143</definedName>
    <definedName name="_xlnm.Print_Titles" localSheetId="0">'lista zadań'!$3:$6</definedName>
  </definedNames>
  <calcPr fullCalcOnLoad="1"/>
</workbook>
</file>

<file path=xl/sharedStrings.xml><?xml version="1.0" encoding="utf-8"?>
<sst xmlns="http://schemas.openxmlformats.org/spreadsheetml/2006/main" count="190" uniqueCount="158">
  <si>
    <t>Modernizacja nawierzchni ul. Jakubowicza we wsi Lipków wraz z budową chodnika</t>
  </si>
  <si>
    <t>Budowa drogi gminnej, ul. Osiedlowa wraz z kanalizacją deszczową we wsi Zielonki</t>
  </si>
  <si>
    <t xml:space="preserve">Budowa chodnika w Janowie przy ul. Andersa </t>
  </si>
  <si>
    <t>Budowa wiat przystankowych na terenie Gminy</t>
  </si>
  <si>
    <t>Rozbudowa oświetlenia ulicznego na terenie Gminy</t>
  </si>
  <si>
    <t>Budowa chodników we wsiach: Wojcieszyn, Wierzbin, Borzęcin Duży (ul. Wspólna, Królewicza Jakuba)</t>
  </si>
  <si>
    <t>Modernizacja ul. Dolnej we wsi Babice Nowe</t>
  </si>
  <si>
    <t xml:space="preserve">Budowa nawierzchni asfaltowej drogi gminnej we wsi Latchorzew (ul. Na Skraju) </t>
  </si>
  <si>
    <t>Modernizacja dachu Szkoły Podstawowej we wsi Stare Babice</t>
  </si>
  <si>
    <t>Budowa Centrum edukacyjno-kulturalno-informacyjnego wraz z biblioteką w Starych Babicach</t>
  </si>
  <si>
    <t>Poprawa stanu gotowości przeciwpożarowej  Ochotniczej Straży Pożarnej w Borzęcinie Dużym</t>
  </si>
  <si>
    <t>Sprawdzenie nakładów ogółem
(kol.13)</t>
  </si>
  <si>
    <t>PRZEWIDYWANE KOSZTY REALIZACJI ZADANIA (PROJEKTU) W ROKU:</t>
  </si>
  <si>
    <t>Budżet Gminy</t>
  </si>
  <si>
    <t>Środki pomocowe UE</t>
  </si>
  <si>
    <t>PROGRAM INWESTYCYJNY: UJĘCIA WODY, STACJE UZDATNIANIA WODY I SIEĆ WODOCIĄGOWA</t>
  </si>
  <si>
    <t>Budowa sieci wodociągowej we wsi Borzęcin (osiedle Kosmów)</t>
  </si>
  <si>
    <t>Budowa sieci wodociągowej w Janowie na nowym osiedlu powstałym po odrolnieniu terenów po południowej stronie ul. Andersa</t>
  </si>
  <si>
    <t>Budowa sieci wodociągowej we wsi Koczargi Stare (obszar ograniczony ulicami Akacjową i Górki oraz strugą oddzielającą Koczargi Stare od Lipkowa)</t>
  </si>
  <si>
    <t xml:space="preserve">Budowa sieci wodociągowej we wsi Blizne Łaszczyńskiego - na południe od ul. Warszawskiej i na zachód od Trasy AK </t>
  </si>
  <si>
    <t>PROGRAM INWESTYCYJNY: KANALIZACJA SANITARNA I OCZYSZCZANIE ŚCIEKÓW</t>
  </si>
  <si>
    <t>Budowa sieci kanalizacji sanitarnej we wsi Kwirynów</t>
  </si>
  <si>
    <t>Budowa sieci kanalizacji sanitarnej we wsi Babice Nowe (ul. Ożarowska i Wieruchowska)</t>
  </si>
  <si>
    <t>Budowa sieci kanalizacji sanitarnej wzdłuż ul. Warszawskiej we wsiach: Blizne Jasińskiego, Lubiczów, Latchorzew i Stare Babice</t>
  </si>
  <si>
    <t>Budowa sieci kanalizacji sanitarnej we wsi Blizne Jasińskiego (ul. Świerczewskiego, Prusa, Reja, Kochanowskiego, Kraszewskiego. Kościuszki, Mickiewicza)</t>
  </si>
  <si>
    <t>Budowa sieci kanalizacji sanitarnej we wsi Klaudyn - etap I i II</t>
  </si>
  <si>
    <t>Budowa sieci kanalizacji sanitarnej we wsiach: Wojcieszyn, Zalesie i Wierzbin, wzdłuż ul. Trakt Królewski</t>
  </si>
  <si>
    <t>Budowa sieci kanalizacji sanitarnej we wsi Zielonki (ul. Sportowa i osiedle Białej Góry)</t>
  </si>
  <si>
    <t>Budowa sieci kanalizacji sanitarnej we wsi Borzęcin Duży - etap I</t>
  </si>
  <si>
    <t>Zagospodarowanie osadów - wierzba energetyczna</t>
  </si>
  <si>
    <t>Budowa sieci kanalizacji sanitarnej we wsi Stare Babice (ul. Izabelińska i Kampinoska)</t>
  </si>
  <si>
    <t>Wymiana i rozbudowa sieci kanalizacji sanitarnej we wsi Kwirynów (osiedle powojskowe)</t>
  </si>
  <si>
    <t>Budowa sieci kanalizacji sanitarnej we wsi Klaudyn - etap III</t>
  </si>
  <si>
    <t xml:space="preserve">Budowa sieci kanalizacji sanitarnej wzdłuż ul. Warszawskiej we wsiach: Zielonki Wieś, Koczargi Nowe, Wojcieszyn, Wierzbin, Borzęcin Duży, Borzęcin Mały </t>
  </si>
  <si>
    <t>Budowa sieci kanalizacji sanitarnej we wsiach: Borzęcin Duży i Borzęcin Mały, ul. Trakt Królewski i Wodnisko, Kosmowska - II etap (do granicy gminy) i ulice w osiedlu Kosmów</t>
  </si>
  <si>
    <t xml:space="preserve">Budowa sieci kanalizacji sanitarnej we wsi Topolin </t>
  </si>
  <si>
    <t>Budowa sieci kanalizacji sanitarnej we wsi Klaudyn - etap IV</t>
  </si>
  <si>
    <t>Budowa sieci kanalizacji sanitarnej we wsiach: Wierzbin (ul. Król. Jakuba) i Wojcieszyn        (ul. Wspólna)</t>
  </si>
  <si>
    <t>Budowa kanału tłocznego z oczyszczalni ścieków w Starych Babicach do Kanału Ożarowskiego</t>
  </si>
  <si>
    <t>Budowa kanału tranzytowego kanalizacji sanitarnej ze wsi Borzęcin Duży do wsi Koczargi</t>
  </si>
  <si>
    <t>Budowa sieci kanalizacji sanitarnej we wsi Koczargi Nowe (ul. Szkolna)</t>
  </si>
  <si>
    <t>Budowa sieci kanalizacji sanitarnej we wsi Koczargi Nowe (ul. Bugaj, Różana, Wiosenna, Czarnego Bzu)</t>
  </si>
  <si>
    <t xml:space="preserve">Budowa sieci kanalizacji sanitarnej we wsiach: Mariew i Stanisławów oraz ul. Spacerowa we wsi Borzęcin - etap II </t>
  </si>
  <si>
    <t>Budowa sieci kanalizacji sanitarnej we wsi Koczargi Stare (obszar ograniczony ulicami Akacjową i Górki oraz strugą oddzielającą Koczargi Stare od Lipkowa)</t>
  </si>
  <si>
    <t>Budowa sieci kanalizacji sanitarnej w Janowie na nowym osiedlu powstałym po odrolnieniu terenów po południowej stronie ul. Andersa</t>
  </si>
  <si>
    <t>Budowa sieci kanalizacji sanitarnej we wsi Blizne Łaszczyńskiego - na południe od. ul. Warszawskiej i na zachód od Trasy AK</t>
  </si>
  <si>
    <t>PROGRAM INWESTYCYJNY: MELIORACJE</t>
  </si>
  <si>
    <t>PROGRAM INWESTYCYJNY: DROGI GMINNE, CHODNIKI I OŚWIETLENIE ULICZNE</t>
  </si>
  <si>
    <t xml:space="preserve">Budowa drogi gminnej we wsi Blizne Jasińskiego, ul. Kościuszki (na odcinku od ul. Chopina do ul. Prusa) </t>
  </si>
  <si>
    <t>Budowa drogi gminnej we wsi Janów, ul. Generała Maczka</t>
  </si>
  <si>
    <t>Budowa drogi gminnej we wsi Klaudyn, ul. Lutosławskiego</t>
  </si>
  <si>
    <t>Budowa drogi gminnej we wsi Klaudyn, ul. Krzyżanowskiego</t>
  </si>
  <si>
    <t>Budowa drogi gminnej we wsi Klaudyn, ul. Ciećwierza</t>
  </si>
  <si>
    <t xml:space="preserve">Budowa drogi gminnej (ul. mjr Hubala-Dobrzańskiego) - między wsią Blizne Jasińskiego a osiedlem „Groty” - Dzielnica Bemowo m.st. Warszawy </t>
  </si>
  <si>
    <t>Modernizacja budynku przedszkola w Starych Babicach</t>
  </si>
  <si>
    <t>Budowa Publicznego Gimnazjum we wsi Zielonki z 7-ma ciągami klas 1-3 wraz z halą widowiskowo-sportową</t>
  </si>
  <si>
    <t>Budowa parkingu i chodników wokół budynku Zespołu Szkolno-Przedszkolnego w Borzęcinie Dużym</t>
  </si>
  <si>
    <t>Urządzenie punktu wypożyczeń książek we wsi Borzęcin Duży</t>
  </si>
  <si>
    <t>Budowa ścieżek rowerowych na terenie Gminy wzdłuż dróg i cieków wodnych</t>
  </si>
  <si>
    <t>Zagospodarowanie tzw. Placu Kwirynowskiego</t>
  </si>
  <si>
    <t xml:space="preserve">Zagospodarowanie terenu dla potrzeb wypoczynku, rekreacji i spotkań mieszkańców we wsi Latchorzew </t>
  </si>
  <si>
    <t>Budowa zespołu sportowo-rekreacyjnego wraz z wyposażeniem we wsi Blizne Jasińskiego</t>
  </si>
  <si>
    <t>Budowa lokalnej infrastruktury społeczeństwa informacyjnego</t>
  </si>
  <si>
    <t>Budowa sieci kanalizacji sanitarnej we wsiach: Stare Babice (ul. Koczarska) i Latchorzew  (ul. Grupy Kampinos)</t>
  </si>
  <si>
    <t>Budowa ul. Pohulanka w Starych Babicach</t>
  </si>
  <si>
    <t>Budowa wielofunkcyjnego obiektu (przedszkole i ośrodek dla niepełnosprawnych) wraz z infrastrukturą towarzyszącą</t>
  </si>
  <si>
    <t xml:space="preserve">Budowa kanału tranzytowego kanalizacji sanitarnej we wsi Koczargi Stare do oczyszczalni ścieków wzdłuż ul. Górki, rowu melioracyjnego Z-7 i ul. Koczarskiej </t>
  </si>
  <si>
    <t>Budowa ciągu pieszego (chodnika) we wsi Stare Babice, na odcinku ul. Wołodyjowskiego - skrzyżowanie ul. Sienkiewicza i ul. Szembeka</t>
  </si>
  <si>
    <t>PROGRAM INWESTYCYJNY: OŚWIATA I WYCHOWANIE ORAZ SPORT SZKOLNY</t>
  </si>
  <si>
    <t>Lp
przed zmianami</t>
  </si>
  <si>
    <t>Program inwestycyjny Gminnej Spółki Wodnej "BABICE"</t>
  </si>
  <si>
    <t>Współfinansowanie (30%) budowy chodnika we wsi Koczargi Stare i Lipków, ul. Akacjowa  (droga powiatowa)  ***</t>
  </si>
  <si>
    <t>Współfinansowanie (30%) budowy chodnika we wsi Lipków, ul. Mościckiego  (droga powiatowa)   ***</t>
  </si>
  <si>
    <t>Współfinansowanie (30%) modernizacji drogi powiatowej we wsi Koczargi Nowe, ul. Szkolna wraz z budową chodnika i ścieżki rowerowej  ***</t>
  </si>
  <si>
    <t>Współfinansowanie budowy sygnalizacji świetlnej we wsi Zielonki   (ul. Warszawska na wysokości PLANTICO, sklep SAGINA - wyjazd z osiedla)  ****</t>
  </si>
  <si>
    <t>Współfinansowanie (udział 30%) w modernizacji drogi powiatowej wraz z chodnikiem - ul. Sienkiewicza we wsi Stare Babice  ***</t>
  </si>
  <si>
    <t>**** zadanie będzie realizowane pod warunkiem podpisania porozumienia z Mazowieckim Zarządem Dróg Wojewódzkich w Warszawie</t>
  </si>
  <si>
    <t>Modernizacja dwóch zbiorników wodnych przy ul. Warszawskiej we wsi Latchorzew</t>
  </si>
  <si>
    <t>Zakup autobusu szkolnego</t>
  </si>
  <si>
    <t>Budowa zespołu sportowo-rekreacyjnego wraz z wyposażeniem przy Szkole Podstawowej we wsi Stare Babice</t>
  </si>
  <si>
    <t>PROGRAM INWESTYCYJNY: UPOWSZECHNIANIE KULTURY</t>
  </si>
  <si>
    <t>Budowa sieci wodociągowej we wsi Wojcieszyn na obszarze objętym nowym planem zagospodarowania przestrzennego</t>
  </si>
  <si>
    <t>Budowa sieci kanalizacji sanitarnej we wsi Wojcieszyn na obszarze objętym nowym planem zagospodarowania przestrzennego</t>
  </si>
  <si>
    <t>Odbudowa i modernizacja rowów melioracyjnych wraz z przepustami na terenie całej gminy</t>
  </si>
  <si>
    <t>Modernizacja drogi gminnej wraz z przykryciem rowu we wsi Stare Babice, ul. Kutrzeby - w 2006 r. wykonanie projektu</t>
  </si>
  <si>
    <t>Budowa ciagu pieszo-jezdnego Klaudyn - Stare Babice</t>
  </si>
  <si>
    <t>Modernizacja drogi wojewódzkiej 898 (ul. Sikorskiego) wraz z chodnikami, ścieżką rowerową i rondami - udział gminy polega na wykonaniu projektu</t>
  </si>
  <si>
    <t>Budowa drogi gminnej we wsi Babice Nowe, ul. Wieruchowska, Ożarowska - w 2013 r. wykonanie projektu</t>
  </si>
  <si>
    <t>Budowa nawierzchni asfaltowej ul. Różanej i Wiosennej we wsi Koczargi Nowe wraz z odwodnieniem i strefami zawracania</t>
  </si>
  <si>
    <t>Budowa ulic: Łosiowe Błota, Tulipanowa, Irysowa i Berberysowa we wsi Kwirynów</t>
  </si>
  <si>
    <t>Budowa ul. Piotra Skargi i Bolesława Prusa we wsi Blizne Jasińskiego</t>
  </si>
  <si>
    <t xml:space="preserve">Budowa dróg osiedlowych w Bliznem Jasińskiego </t>
  </si>
  <si>
    <t>Budowa nawierzchni asfaltowej dróg gminnych we wsi Koczargi Stare (ul.Wrzosowa, Sosnowa, Wiśniowa, Brzozowa, Cisowa, Lipowa, Dębowa i Klonowa)</t>
  </si>
  <si>
    <t>Budowa nawierzchni asfaltowej drogi gminnej we wsi Koczargi Stare (ul. Sasanki) - w 2013 r. pozyskanie gruntów</t>
  </si>
  <si>
    <t>Budowa drogi gminnej we wsi Wierzbin, ul. Królowej Marysieńki - w 2013 r. wykonanie projektu i wykup gruntów</t>
  </si>
  <si>
    <t>Budowa dróg gminnych we wsi Zielonki (pomiędzy ulicami: Osiedlową, Warszawskią, Białej Góry) - w 2013 r. wykonanie projektu</t>
  </si>
  <si>
    <t>Budowa nawierzchni asfaltowej drogi gminnej we wsi Borzęcin Duży (ul. Chrobrego)  - w 2013 r. wykonanie projektu</t>
  </si>
  <si>
    <t xml:space="preserve">Budowa nawierzchni asfaltowej na drogach gminnych wraz z chodnikami we wsi Blizne Łaszczyńskiego - w 2013 r. pozyskanie gruntów </t>
  </si>
  <si>
    <t>Modernizacja ulic w Latchorzewie</t>
  </si>
  <si>
    <t>PROGRAM INWESTYCYJNY: SPORT I REKREACJA ORAZ ŚCIEŻKI ROWEROWE</t>
  </si>
  <si>
    <t>Budowa ośrodka sportowo-edukacyjnego we wsi Zielonki Parcela</t>
  </si>
  <si>
    <t>Budowa zespołu rekreacyjnego we wsi Lipków</t>
  </si>
  <si>
    <t>Budowa zespołu sportowo-rekreacyjnego wraz z wyposażeniem we wsi Wojcieszyn</t>
  </si>
  <si>
    <t>Modernizacja zbiornika wodnego pod roboczą nazwą „Pożarowy” z przeznaczeniem na rekreację we wsi Borzęcin Duży</t>
  </si>
  <si>
    <t>Modernizacja zbiornika wodnego pod roboczą nazwą „Złota Woda” z przeznaczeniem na rekreację we wsi Blizne Jasińskiego</t>
  </si>
  <si>
    <t xml:space="preserve">Modernizacja zbiornika wodnego pod roboczą nazwą „Leśny” z przeznaczeniem na rekreację we wsi Borzęcin Duży </t>
  </si>
  <si>
    <t>Modernizacja zbiornika wodnego pod roboczą nazwą „Zielonki” z przeznaczeniem na rekreację we wsi Zielonki</t>
  </si>
  <si>
    <t>Budowa ciągu ulic Trakt Królewski - Górki - Koczarska wraz z chodnikami</t>
  </si>
  <si>
    <t>PROGRAM INWESTYCYJNY: BEZPIECZEŃSTWO PUBLICZNE</t>
  </si>
  <si>
    <t>PROGRAM INWESTYCYJNY: MIESZKALNICTWO KOMUNALNE</t>
  </si>
  <si>
    <t>Rozbudowa i modernizacja budynku komunalnego w Starych Babicach (Ośrodek Zdrowia)</t>
  </si>
  <si>
    <t>Budowa mieszkań socjalnych</t>
  </si>
  <si>
    <t>PROGRAM INWESTYCYJNY: POPRAWA OBSŁUGI MIESZKANCÓW</t>
  </si>
  <si>
    <t>Adaptacja pomieszczeń Urzędu Gminy w Starych Babicach do lokalizacji i funkcjonowania kancelarii tajnej wraz z wyposażeniem</t>
  </si>
  <si>
    <t>Rozbudowa budynku oraz wyposażenie Urzędu Gminy w Starych Babicach</t>
  </si>
  <si>
    <t>Zakup sprzętu komputerowego i oprogramowania dla potrzeb Urzędu Gminy w Starych Babicach</t>
  </si>
  <si>
    <t>Kompleksowa modernizacja Automatycznej Stacji Uzdatniania Wody „Warszawska” w Starych Babicach</t>
  </si>
  <si>
    <t>Budowa ogólnodostępnej strefy rekreacji dziecięcej - kompleksu boisk i obiektów sportowych wraz z wyposażeniem w Borzęcinie Dużym.Zadanie planowane do współfinansowania ze środków Mechanizmu Finansowego EOG/Norweskiego Mechanizmu Finansowego w ramach projektu „Promocja zdrowia w Gminie Stare Babice poprzez stworzenie strefy rekreacji dziecięcej „ w latach 2005 i 2006 - prace przygotowawcze</t>
  </si>
  <si>
    <t>ŚRODKI NA WYDATKI INWESTYCYJNE - SCENARIUSZ III</t>
  </si>
  <si>
    <t xml:space="preserve">2006 *
 </t>
  </si>
  <si>
    <t xml:space="preserve">2007
 </t>
  </si>
  <si>
    <t xml:space="preserve">2008
</t>
  </si>
  <si>
    <t xml:space="preserve">2009
 </t>
  </si>
  <si>
    <t xml:space="preserve">2010
</t>
  </si>
  <si>
    <t xml:space="preserve">2011
 </t>
  </si>
  <si>
    <t xml:space="preserve">2012
 </t>
  </si>
  <si>
    <t xml:space="preserve">2013
 </t>
  </si>
  <si>
    <t>Budowa kanału tłocznego Janów-Klaudyn</t>
  </si>
  <si>
    <t>Lp</t>
  </si>
  <si>
    <t>Ogółem</t>
  </si>
  <si>
    <t>z tego:</t>
  </si>
  <si>
    <t>Zaangażowanie wydatków (wydatki do poniesienia po 2013 r.)</t>
  </si>
  <si>
    <t>Budowa sieci kanalizacji sanitarnej we wsi Zielonki Parcela (ul. Południowa, Zachodnia  i Okrężna)</t>
  </si>
  <si>
    <t xml:space="preserve">Budowa sieci wodociągowej we wsi Kwirynów      </t>
  </si>
  <si>
    <t xml:space="preserve">Budowa sieci wodociągowej we wsi Klaudyn (ul. Krzyżanowskiego)      </t>
  </si>
  <si>
    <t xml:space="preserve">Budowa spinek istniejącej sieci wodociągowej    </t>
  </si>
  <si>
    <t xml:space="preserve">Budowa magistrali wodociągowej we wsiach: Borzęcin Duży i Borzęcin Mały (ul. Trakt Królewski - na zachód od ul. Spacerowej)     </t>
  </si>
  <si>
    <t xml:space="preserve">Budowa sieci wodociągowej we wsi Zielonki (ul. Sportowa i osiedle Białej Góry)         </t>
  </si>
  <si>
    <t>Inne źródła finanso-wania  **</t>
  </si>
  <si>
    <t xml:space="preserve">** Inne środki zewnętrzne, np. środki spółek gminnych, partnerstwo publiczno-prywatne, inne (jakie?)  </t>
  </si>
  <si>
    <t>Budowa zespołu sportowo-rekreacyjnego wraz z wyposażeniem przy Gimnazjum Publicznym we wsi Koczargi Stare - w 2006 r. wykonanie projektu</t>
  </si>
  <si>
    <t xml:space="preserve">Rozbudowa oczyszczalni ścieków wraz z budową sieci kanalizacyjnej w Gminie Stare Babice         </t>
  </si>
  <si>
    <t>Budowa ul Reymonta wraz ze ścieżką rowerową we wsi Latchorzew - w 2006 r. wykonanie projektu</t>
  </si>
  <si>
    <t>Budowa drogi gminnej we wsi Blizne Jasińskiego, ul. Kościuszki (na odcinku od ul. Łaszczyńskiego do ul. Chopina) - w 2006 r. wykonanie dokumentacji</t>
  </si>
  <si>
    <t>Budowa ul. Szymanowskiego we wsi Klaudyn - w 2006 r. wykonanie projektu</t>
  </si>
  <si>
    <t>Wybudowanie chodnika we wsi Mariew  wzdłuż południowej strony jezdni ul. Kwiatowej</t>
  </si>
  <si>
    <t>Budowa drogi gminnej we wsi Zielonki, ul. Białej Góry - w 2006 r. wykonanie projektu</t>
  </si>
  <si>
    <t>Budowa sieci kanalizacji sanitarnej we wsi Stare Babice (Zielony Zaułek, Leśnych Skrzatów, Pogodna, Zaciszna, Gwiaździsta)</t>
  </si>
  <si>
    <t>RAZEM WYDATKI INWESTYCYJNE,
w tym:</t>
  </si>
  <si>
    <t>LISTA ZADAŃ (PROJEKTÓW) INWESTYCYJNYCH PRZEWIDZIANYCH DO REALIZACJI W GMINIE STARE BABICE W LATACH 2007-2013</t>
  </si>
  <si>
    <t>Nazwa programu i tytuł zadania (projektu) inwestycyjnego</t>
  </si>
  <si>
    <t>Koszty poniesione     do końca         2005 roku 
w złotych</t>
  </si>
  <si>
    <t>w złotych - poziom cen 2006 roku</t>
  </si>
  <si>
    <t>*  2006 rok - jest rokiem bazowym i obejmuje inwestycje zawarte w Budżecie Gminy Stare Babice na 2006 rok</t>
  </si>
  <si>
    <t>PRZEWIDYWANE ŹRÓDŁA FINANSOWANIA                                                     ZADANIA (PROJEKTU)
W 2006 ROKU I W LATACH 2007-2013</t>
  </si>
  <si>
    <t>Przewidywany całkowity           koszt realizacji zadania (projektu) 
w złotych</t>
  </si>
  <si>
    <t>Zakup agregatu prądotwórczego dla oczyszczalni ścieków</t>
  </si>
  <si>
    <t>*** zadanie będzie realizowane pod warunkiem podpisania porozumienia z Zarządem Dróg Powiatowych, Komunikacji i Transportu w Ożarowie Mazowieckim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</si>
</sst>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" fontId="3" fillId="2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3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vertical="top" wrapText="1"/>
    </xf>
    <xf numFmtId="3" fontId="3" fillId="3" borderId="5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3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Alignment="1">
      <alignment/>
    </xf>
    <xf numFmtId="3" fontId="3" fillId="0" borderId="8" xfId="0" applyNumberFormat="1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2" fillId="3" borderId="8" xfId="0" applyNumberFormat="1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Fill="1" applyAlignment="1">
      <alignment/>
    </xf>
    <xf numFmtId="3" fontId="3" fillId="0" borderId="9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 wrapText="1"/>
    </xf>
    <xf numFmtId="3" fontId="2" fillId="2" borderId="13" xfId="0" applyNumberFormat="1" applyFont="1" applyFill="1" applyBorder="1" applyAlignment="1">
      <alignment horizontal="center" vertical="center"/>
    </xf>
    <xf numFmtId="167" fontId="2" fillId="2" borderId="13" xfId="0" applyNumberFormat="1" applyFont="1" applyFill="1" applyBorder="1" applyAlignment="1">
      <alignment vertical="center" wrapText="1"/>
    </xf>
    <xf numFmtId="167" fontId="2" fillId="3" borderId="14" xfId="0" applyNumberFormat="1" applyFont="1" applyFill="1" applyBorder="1" applyAlignment="1">
      <alignment vertical="center" wrapText="1"/>
    </xf>
    <xf numFmtId="167" fontId="2" fillId="3" borderId="1" xfId="0" applyNumberFormat="1" applyFont="1" applyFill="1" applyBorder="1" applyAlignment="1">
      <alignment vertical="center" wrapText="1"/>
    </xf>
    <xf numFmtId="167" fontId="2" fillId="3" borderId="6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2" fillId="3" borderId="4" xfId="0" applyNumberFormat="1" applyFont="1" applyFill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3" fontId="3" fillId="0" borderId="16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horizontal="right" wrapText="1"/>
    </xf>
    <xf numFmtId="3" fontId="3" fillId="0" borderId="18" xfId="0" applyNumberFormat="1" applyFont="1" applyBorder="1" applyAlignment="1">
      <alignment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top" wrapText="1"/>
    </xf>
    <xf numFmtId="3" fontId="2" fillId="4" borderId="13" xfId="0" applyNumberFormat="1" applyFont="1" applyFill="1" applyBorder="1" applyAlignment="1">
      <alignment horizontal="center" vertical="center"/>
    </xf>
    <xf numFmtId="3" fontId="2" fillId="4" borderId="20" xfId="0" applyNumberFormat="1" applyFont="1" applyFill="1" applyBorder="1" applyAlignment="1">
      <alignment horizontal="left" vertical="center" wrapText="1"/>
    </xf>
    <xf numFmtId="167" fontId="2" fillId="4" borderId="13" xfId="0" applyNumberFormat="1" applyFont="1" applyFill="1" applyBorder="1" applyAlignment="1">
      <alignment vertical="center" wrapText="1"/>
    </xf>
    <xf numFmtId="3" fontId="3" fillId="0" borderId="23" xfId="0" applyNumberFormat="1" applyFont="1" applyBorder="1" applyAlignment="1">
      <alignment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167" fontId="2" fillId="0" borderId="13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3" fontId="2" fillId="3" borderId="11" xfId="0" applyNumberFormat="1" applyFont="1" applyFill="1" applyBorder="1" applyAlignment="1">
      <alignment wrapText="1"/>
    </xf>
    <xf numFmtId="167" fontId="2" fillId="3" borderId="12" xfId="0" applyNumberFormat="1" applyFont="1" applyFill="1" applyBorder="1" applyAlignment="1">
      <alignment vertical="center" wrapText="1"/>
    </xf>
    <xf numFmtId="167" fontId="2" fillId="3" borderId="27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wrapText="1"/>
    </xf>
    <xf numFmtId="3" fontId="3" fillId="0" borderId="27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3" xfId="0" applyNumberFormat="1" applyFont="1" applyFill="1" applyBorder="1" applyAlignment="1">
      <alignment horizontal="center" vertical="center" textRotation="90"/>
    </xf>
    <xf numFmtId="3" fontId="9" fillId="0" borderId="0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textRotation="90" wrapText="1"/>
    </xf>
    <xf numFmtId="3" fontId="10" fillId="0" borderId="24" xfId="0" applyNumberFormat="1" applyFont="1" applyFill="1" applyBorder="1" applyAlignment="1">
      <alignment horizontal="center" vertical="center" textRotation="90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3" fontId="12" fillId="0" borderId="3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3"/>
  <sheetViews>
    <sheetView tabSelected="1" view="pageBreakPreview" zoomScale="75" zoomScaleNormal="85" zoomScaleSheetLayoutView="75" workbookViewId="0" topLeftCell="B1">
      <selection activeCell="AD14" sqref="AD14"/>
    </sheetView>
  </sheetViews>
  <sheetFormatPr defaultColWidth="9.00390625" defaultRowHeight="12.75"/>
  <cols>
    <col min="1" max="1" width="2.625" style="77" hidden="1" customWidth="1"/>
    <col min="2" max="2" width="3.875" style="18" customWidth="1"/>
    <col min="3" max="3" width="30.25390625" style="2" customWidth="1"/>
    <col min="4" max="4" width="11.625" style="2" customWidth="1"/>
    <col min="5" max="5" width="9.75390625" style="2" customWidth="1"/>
    <col min="6" max="6" width="10.75390625" style="2" customWidth="1"/>
    <col min="7" max="9" width="10.75390625" style="2" hidden="1" customWidth="1"/>
    <col min="10" max="10" width="10.75390625" style="2" customWidth="1"/>
    <col min="11" max="13" width="10.75390625" style="2" hidden="1" customWidth="1"/>
    <col min="14" max="14" width="10.75390625" style="2" customWidth="1"/>
    <col min="15" max="17" width="10.75390625" style="2" hidden="1" customWidth="1"/>
    <col min="18" max="18" width="10.75390625" style="2" customWidth="1"/>
    <col min="19" max="21" width="10.75390625" style="2" hidden="1" customWidth="1"/>
    <col min="22" max="22" width="10.75390625" style="2" customWidth="1"/>
    <col min="23" max="25" width="10.75390625" style="2" hidden="1" customWidth="1"/>
    <col min="26" max="26" width="10.75390625" style="2" customWidth="1"/>
    <col min="27" max="29" width="10.75390625" style="2" hidden="1" customWidth="1"/>
    <col min="30" max="30" width="10.75390625" style="2" customWidth="1"/>
    <col min="31" max="33" width="10.75390625" style="2" hidden="1" customWidth="1"/>
    <col min="34" max="34" width="10.75390625" style="2" customWidth="1"/>
    <col min="35" max="37" width="10.125" style="2" hidden="1" customWidth="1"/>
    <col min="38" max="38" width="12.00390625" style="2" customWidth="1"/>
    <col min="39" max="40" width="11.125" style="2" customWidth="1"/>
    <col min="41" max="41" width="9.25390625" style="2" customWidth="1"/>
    <col min="42" max="42" width="11.75390625" style="1" hidden="1" customWidth="1"/>
    <col min="43" max="43" width="10.875" style="18" customWidth="1"/>
    <col min="44" max="44" width="12.75390625" style="2" bestFit="1" customWidth="1"/>
    <col min="45" max="16384" width="9.125" style="2" customWidth="1"/>
  </cols>
  <sheetData>
    <row r="1" spans="1:43" s="13" customFormat="1" ht="31.5" customHeight="1">
      <c r="A1" s="105" t="s">
        <v>149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2"/>
      <c r="AQ1" s="12"/>
    </row>
    <row r="2" spans="1:43" ht="13.5" customHeight="1">
      <c r="A2" s="68"/>
      <c r="B2" s="7"/>
      <c r="C2" s="111" t="s">
        <v>152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6"/>
      <c r="AQ2" s="6"/>
    </row>
    <row r="3" spans="1:43" ht="81" customHeight="1">
      <c r="A3" s="106" t="s">
        <v>69</v>
      </c>
      <c r="B3" s="80" t="s">
        <v>128</v>
      </c>
      <c r="C3" s="90" t="s">
        <v>150</v>
      </c>
      <c r="D3" s="83" t="s">
        <v>155</v>
      </c>
      <c r="E3" s="83" t="s">
        <v>151</v>
      </c>
      <c r="F3" s="98" t="s">
        <v>12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00"/>
      <c r="AL3" s="110" t="s">
        <v>154</v>
      </c>
      <c r="AM3" s="96"/>
      <c r="AN3" s="96"/>
      <c r="AO3" s="97"/>
      <c r="AP3" s="54" t="s">
        <v>11</v>
      </c>
      <c r="AQ3" s="101" t="s">
        <v>131</v>
      </c>
    </row>
    <row r="4" spans="1:43" ht="13.5" customHeight="1">
      <c r="A4" s="107"/>
      <c r="B4" s="81"/>
      <c r="C4" s="91"/>
      <c r="D4" s="88"/>
      <c r="E4" s="84"/>
      <c r="F4" s="93" t="s">
        <v>119</v>
      </c>
      <c r="G4" s="95" t="s">
        <v>130</v>
      </c>
      <c r="H4" s="96"/>
      <c r="I4" s="97"/>
      <c r="J4" s="93" t="s">
        <v>120</v>
      </c>
      <c r="K4" s="95" t="s">
        <v>130</v>
      </c>
      <c r="L4" s="96"/>
      <c r="M4" s="97"/>
      <c r="N4" s="93" t="s">
        <v>121</v>
      </c>
      <c r="O4" s="95" t="s">
        <v>130</v>
      </c>
      <c r="P4" s="96"/>
      <c r="Q4" s="97"/>
      <c r="R4" s="93" t="s">
        <v>122</v>
      </c>
      <c r="S4" s="95" t="s">
        <v>130</v>
      </c>
      <c r="T4" s="96"/>
      <c r="U4" s="97"/>
      <c r="V4" s="93" t="s">
        <v>123</v>
      </c>
      <c r="W4" s="95" t="s">
        <v>130</v>
      </c>
      <c r="X4" s="96"/>
      <c r="Y4" s="97"/>
      <c r="Z4" s="93" t="s">
        <v>124</v>
      </c>
      <c r="AA4" s="95" t="s">
        <v>130</v>
      </c>
      <c r="AB4" s="96"/>
      <c r="AC4" s="97"/>
      <c r="AD4" s="93" t="s">
        <v>125</v>
      </c>
      <c r="AE4" s="95" t="s">
        <v>130</v>
      </c>
      <c r="AF4" s="96"/>
      <c r="AG4" s="97"/>
      <c r="AH4" s="93" t="s">
        <v>126</v>
      </c>
      <c r="AI4" s="95" t="s">
        <v>130</v>
      </c>
      <c r="AJ4" s="96"/>
      <c r="AK4" s="97"/>
      <c r="AL4" s="86" t="s">
        <v>129</v>
      </c>
      <c r="AM4" s="85" t="s">
        <v>130</v>
      </c>
      <c r="AN4" s="108"/>
      <c r="AO4" s="109"/>
      <c r="AP4" s="55"/>
      <c r="AQ4" s="102"/>
    </row>
    <row r="5" spans="1:43" ht="48" customHeight="1">
      <c r="A5" s="78"/>
      <c r="B5" s="82"/>
      <c r="C5" s="92"/>
      <c r="D5" s="89"/>
      <c r="E5" s="85"/>
      <c r="F5" s="94"/>
      <c r="G5" s="35" t="s">
        <v>13</v>
      </c>
      <c r="H5" s="35" t="s">
        <v>14</v>
      </c>
      <c r="I5" s="46" t="s">
        <v>138</v>
      </c>
      <c r="J5" s="94"/>
      <c r="K5" s="35" t="s">
        <v>13</v>
      </c>
      <c r="L5" s="35" t="s">
        <v>14</v>
      </c>
      <c r="M5" s="46" t="s">
        <v>138</v>
      </c>
      <c r="N5" s="94"/>
      <c r="O5" s="35" t="s">
        <v>13</v>
      </c>
      <c r="P5" s="35" t="s">
        <v>14</v>
      </c>
      <c r="Q5" s="46" t="s">
        <v>138</v>
      </c>
      <c r="R5" s="94"/>
      <c r="S5" s="35" t="s">
        <v>13</v>
      </c>
      <c r="T5" s="35" t="s">
        <v>14</v>
      </c>
      <c r="U5" s="46" t="s">
        <v>138</v>
      </c>
      <c r="V5" s="94"/>
      <c r="W5" s="35" t="s">
        <v>13</v>
      </c>
      <c r="X5" s="35" t="s">
        <v>14</v>
      </c>
      <c r="Y5" s="46" t="s">
        <v>138</v>
      </c>
      <c r="Z5" s="94"/>
      <c r="AA5" s="35" t="s">
        <v>13</v>
      </c>
      <c r="AB5" s="35" t="s">
        <v>14</v>
      </c>
      <c r="AC5" s="46" t="s">
        <v>138</v>
      </c>
      <c r="AD5" s="94"/>
      <c r="AE5" s="35" t="s">
        <v>13</v>
      </c>
      <c r="AF5" s="35" t="s">
        <v>14</v>
      </c>
      <c r="AG5" s="46" t="s">
        <v>138</v>
      </c>
      <c r="AH5" s="94"/>
      <c r="AI5" s="35" t="s">
        <v>13</v>
      </c>
      <c r="AJ5" s="35" t="s">
        <v>14</v>
      </c>
      <c r="AK5" s="46" t="s">
        <v>138</v>
      </c>
      <c r="AL5" s="87"/>
      <c r="AM5" s="35" t="s">
        <v>13</v>
      </c>
      <c r="AN5" s="35" t="s">
        <v>14</v>
      </c>
      <c r="AO5" s="46" t="s">
        <v>138</v>
      </c>
      <c r="AP5" s="56"/>
      <c r="AQ5" s="103"/>
    </row>
    <row r="6" spans="1:43" s="36" customFormat="1" ht="12.75" thickBot="1">
      <c r="A6" s="69"/>
      <c r="B6" s="42">
        <v>1</v>
      </c>
      <c r="C6" s="16">
        <v>2</v>
      </c>
      <c r="D6" s="35">
        <v>3</v>
      </c>
      <c r="E6" s="35">
        <v>4</v>
      </c>
      <c r="F6" s="15">
        <v>5</v>
      </c>
      <c r="G6" s="15"/>
      <c r="H6" s="15"/>
      <c r="I6" s="15"/>
      <c r="J6" s="15">
        <v>6</v>
      </c>
      <c r="K6" s="15"/>
      <c r="L6" s="15"/>
      <c r="M6" s="15"/>
      <c r="N6" s="15">
        <v>7</v>
      </c>
      <c r="O6" s="15"/>
      <c r="P6" s="15"/>
      <c r="Q6" s="15"/>
      <c r="R6" s="15">
        <v>8</v>
      </c>
      <c r="S6" s="15"/>
      <c r="T6" s="15"/>
      <c r="U6" s="15"/>
      <c r="V6" s="15">
        <v>9</v>
      </c>
      <c r="W6" s="15"/>
      <c r="X6" s="15"/>
      <c r="Y6" s="15"/>
      <c r="Z6" s="15">
        <v>10</v>
      </c>
      <c r="AA6" s="15"/>
      <c r="AB6" s="15"/>
      <c r="AC6" s="15"/>
      <c r="AD6" s="15">
        <v>11</v>
      </c>
      <c r="AE6" s="15"/>
      <c r="AF6" s="15"/>
      <c r="AG6" s="15"/>
      <c r="AH6" s="15">
        <v>12</v>
      </c>
      <c r="AI6" s="15"/>
      <c r="AJ6" s="15"/>
      <c r="AK6" s="15"/>
      <c r="AL6" s="15">
        <v>13</v>
      </c>
      <c r="AM6" s="35">
        <v>14</v>
      </c>
      <c r="AN6" s="35">
        <v>15</v>
      </c>
      <c r="AO6" s="48">
        <v>16</v>
      </c>
      <c r="AP6" s="47">
        <v>17</v>
      </c>
      <c r="AQ6" s="57">
        <v>17</v>
      </c>
    </row>
    <row r="7" spans="1:43" s="8" customFormat="1" ht="32.25" customHeight="1" hidden="1" thickBot="1">
      <c r="A7" s="70"/>
      <c r="B7" s="50"/>
      <c r="C7" s="51" t="s">
        <v>118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30"/>
      <c r="AQ7" s="58"/>
    </row>
    <row r="8" spans="1:43" s="8" customFormat="1" ht="32.25" customHeight="1" thickBot="1">
      <c r="A8" s="71"/>
      <c r="B8" s="29"/>
      <c r="C8" s="45" t="s">
        <v>148</v>
      </c>
      <c r="D8" s="30">
        <f aca="true" t="shared" si="0" ref="D8:AQ8">SUBTOTAL(9,D9:D133)</f>
        <v>290127127</v>
      </c>
      <c r="E8" s="30">
        <f t="shared" si="0"/>
        <v>2002599</v>
      </c>
      <c r="F8" s="30">
        <f t="shared" si="0"/>
        <v>23018054</v>
      </c>
      <c r="G8" s="30">
        <f>SUBTOTAL(9,G9:G133)</f>
        <v>9068161</v>
      </c>
      <c r="H8" s="30">
        <f t="shared" si="0"/>
        <v>13949893</v>
      </c>
      <c r="I8" s="30">
        <f t="shared" si="0"/>
        <v>0</v>
      </c>
      <c r="J8" s="30">
        <f t="shared" si="0"/>
        <v>27473074</v>
      </c>
      <c r="K8" s="30">
        <f t="shared" si="0"/>
        <v>15734866</v>
      </c>
      <c r="L8" s="30">
        <f t="shared" si="0"/>
        <v>11738208</v>
      </c>
      <c r="M8" s="30">
        <f t="shared" si="0"/>
        <v>0</v>
      </c>
      <c r="N8" s="30">
        <f t="shared" si="0"/>
        <v>29958065</v>
      </c>
      <c r="O8" s="30">
        <f t="shared" si="0"/>
        <v>9095134</v>
      </c>
      <c r="P8" s="30">
        <f t="shared" si="0"/>
        <v>20862931</v>
      </c>
      <c r="Q8" s="30">
        <f t="shared" si="0"/>
        <v>0</v>
      </c>
      <c r="R8" s="30">
        <f t="shared" si="0"/>
        <v>38600065</v>
      </c>
      <c r="S8" s="30">
        <f t="shared" si="0"/>
        <v>11593815</v>
      </c>
      <c r="T8" s="30">
        <f t="shared" si="0"/>
        <v>27006250</v>
      </c>
      <c r="U8" s="30">
        <f t="shared" si="0"/>
        <v>0</v>
      </c>
      <c r="V8" s="30">
        <f t="shared" si="0"/>
        <v>47639065</v>
      </c>
      <c r="W8" s="30">
        <f t="shared" si="0"/>
        <v>12891915</v>
      </c>
      <c r="X8" s="30">
        <f t="shared" si="0"/>
        <v>34747150</v>
      </c>
      <c r="Y8" s="30">
        <f t="shared" si="0"/>
        <v>0</v>
      </c>
      <c r="Z8" s="30">
        <f t="shared" si="0"/>
        <v>45984065</v>
      </c>
      <c r="AA8" s="30">
        <f t="shared" si="0"/>
        <v>16618165</v>
      </c>
      <c r="AB8" s="30">
        <f t="shared" si="0"/>
        <v>29365900</v>
      </c>
      <c r="AC8" s="30">
        <f t="shared" si="0"/>
        <v>0</v>
      </c>
      <c r="AD8" s="30">
        <f t="shared" si="0"/>
        <v>19794070</v>
      </c>
      <c r="AE8" s="30">
        <f t="shared" si="0"/>
        <v>12861670</v>
      </c>
      <c r="AF8" s="30">
        <f t="shared" si="0"/>
        <v>6932400</v>
      </c>
      <c r="AG8" s="30">
        <f t="shared" si="0"/>
        <v>0</v>
      </c>
      <c r="AH8" s="30">
        <f t="shared" si="0"/>
        <v>25503070</v>
      </c>
      <c r="AI8" s="30">
        <f t="shared" si="0"/>
        <v>16675270</v>
      </c>
      <c r="AJ8" s="30">
        <f t="shared" si="0"/>
        <v>8827800</v>
      </c>
      <c r="AK8" s="30">
        <f t="shared" si="0"/>
        <v>0</v>
      </c>
      <c r="AL8" s="30">
        <f t="shared" si="0"/>
        <v>257969528</v>
      </c>
      <c r="AM8" s="30">
        <f t="shared" si="0"/>
        <v>104538996</v>
      </c>
      <c r="AN8" s="30">
        <f t="shared" si="0"/>
        <v>153430532</v>
      </c>
      <c r="AO8" s="30">
        <f t="shared" si="0"/>
        <v>0</v>
      </c>
      <c r="AP8" s="30">
        <f t="shared" si="0"/>
        <v>257969528</v>
      </c>
      <c r="AQ8" s="30">
        <f t="shared" si="0"/>
        <v>30155000</v>
      </c>
    </row>
    <row r="9" spans="1:43" ht="36">
      <c r="A9" s="72"/>
      <c r="B9" s="9"/>
      <c r="C9" s="10" t="s">
        <v>15</v>
      </c>
      <c r="D9" s="31">
        <f aca="true" t="shared" si="1" ref="D9:AQ9">SUBTOTAL(9,D10:D20)</f>
        <v>12226000</v>
      </c>
      <c r="E9" s="31">
        <f t="shared" si="1"/>
        <v>70000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325000</v>
      </c>
      <c r="K9" s="31">
        <f t="shared" si="1"/>
        <v>303750</v>
      </c>
      <c r="L9" s="31">
        <f t="shared" si="1"/>
        <v>21250</v>
      </c>
      <c r="M9" s="31">
        <f t="shared" si="1"/>
        <v>0</v>
      </c>
      <c r="N9" s="31">
        <f t="shared" si="1"/>
        <v>3482000</v>
      </c>
      <c r="O9" s="31">
        <f t="shared" si="1"/>
        <v>947300</v>
      </c>
      <c r="P9" s="31">
        <f t="shared" si="1"/>
        <v>2534700</v>
      </c>
      <c r="Q9" s="31">
        <f t="shared" si="1"/>
        <v>0</v>
      </c>
      <c r="R9" s="31">
        <f t="shared" si="1"/>
        <v>1737000</v>
      </c>
      <c r="S9" s="31">
        <f t="shared" si="1"/>
        <v>260550</v>
      </c>
      <c r="T9" s="31">
        <f t="shared" si="1"/>
        <v>1476450</v>
      </c>
      <c r="U9" s="31">
        <f t="shared" si="1"/>
        <v>0</v>
      </c>
      <c r="V9" s="31">
        <f t="shared" si="1"/>
        <v>540000</v>
      </c>
      <c r="W9" s="31">
        <f t="shared" si="1"/>
        <v>81000</v>
      </c>
      <c r="X9" s="31">
        <f t="shared" si="1"/>
        <v>459000</v>
      </c>
      <c r="Y9" s="31">
        <f t="shared" si="1"/>
        <v>0</v>
      </c>
      <c r="Z9" s="31">
        <f t="shared" si="1"/>
        <v>6072000</v>
      </c>
      <c r="AA9" s="31">
        <f t="shared" si="1"/>
        <v>4905800</v>
      </c>
      <c r="AB9" s="31">
        <f t="shared" si="1"/>
        <v>1166200</v>
      </c>
      <c r="AC9" s="31">
        <f t="shared" si="1"/>
        <v>0</v>
      </c>
      <c r="AD9" s="31">
        <f t="shared" si="1"/>
        <v>0</v>
      </c>
      <c r="AE9" s="31">
        <f t="shared" si="1"/>
        <v>0</v>
      </c>
      <c r="AF9" s="31">
        <f t="shared" si="1"/>
        <v>0</v>
      </c>
      <c r="AG9" s="31">
        <f t="shared" si="1"/>
        <v>0</v>
      </c>
      <c r="AH9" s="31">
        <f t="shared" si="1"/>
        <v>0</v>
      </c>
      <c r="AI9" s="31">
        <f t="shared" si="1"/>
        <v>0</v>
      </c>
      <c r="AJ9" s="31">
        <f t="shared" si="1"/>
        <v>0</v>
      </c>
      <c r="AK9" s="31">
        <f t="shared" si="1"/>
        <v>0</v>
      </c>
      <c r="AL9" s="31">
        <f t="shared" si="1"/>
        <v>12156000</v>
      </c>
      <c r="AM9" s="31">
        <f t="shared" si="1"/>
        <v>6498400</v>
      </c>
      <c r="AN9" s="31">
        <f t="shared" si="1"/>
        <v>5657600</v>
      </c>
      <c r="AO9" s="31">
        <f t="shared" si="1"/>
        <v>0</v>
      </c>
      <c r="AP9" s="31">
        <f t="shared" si="1"/>
        <v>12156000</v>
      </c>
      <c r="AQ9" s="31">
        <f t="shared" si="1"/>
        <v>0</v>
      </c>
    </row>
    <row r="10" spans="1:43" ht="51.75" customHeight="1">
      <c r="A10" s="73">
        <v>1</v>
      </c>
      <c r="B10" s="44">
        <v>1</v>
      </c>
      <c r="C10" s="20" t="s">
        <v>116</v>
      </c>
      <c r="D10" s="3">
        <v>800000</v>
      </c>
      <c r="E10" s="5"/>
      <c r="F10" s="5"/>
      <c r="G10" s="5"/>
      <c r="H10" s="5"/>
      <c r="I10" s="5"/>
      <c r="J10" s="5">
        <v>300000</v>
      </c>
      <c r="K10" s="5">
        <v>300000</v>
      </c>
      <c r="L10" s="5"/>
      <c r="M10" s="5"/>
      <c r="N10" s="5">
        <v>500000</v>
      </c>
      <c r="O10" s="5">
        <v>500000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3">
        <f aca="true" t="shared" si="2" ref="AL10:AO14">F10+J10+N10+R10+V10+Z10+AD10+AH10</f>
        <v>800000</v>
      </c>
      <c r="AM10" s="3">
        <f t="shared" si="2"/>
        <v>800000</v>
      </c>
      <c r="AN10" s="3">
        <f t="shared" si="2"/>
        <v>0</v>
      </c>
      <c r="AO10" s="3">
        <f t="shared" si="2"/>
        <v>0</v>
      </c>
      <c r="AP10" s="4">
        <f aca="true" t="shared" si="3" ref="AP10:AP20">AM10+AN10+AO10</f>
        <v>800000</v>
      </c>
      <c r="AQ10" s="59">
        <f aca="true" t="shared" si="4" ref="AQ10:AQ20">D10-E10-AP10</f>
        <v>0</v>
      </c>
    </row>
    <row r="11" spans="1:43" ht="24">
      <c r="A11" s="73">
        <v>7</v>
      </c>
      <c r="B11" s="44">
        <v>2</v>
      </c>
      <c r="C11" s="19" t="s">
        <v>16</v>
      </c>
      <c r="D11" s="3">
        <v>548000</v>
      </c>
      <c r="E11" s="3"/>
      <c r="F11" s="3"/>
      <c r="G11" s="3"/>
      <c r="H11" s="3"/>
      <c r="I11" s="3"/>
      <c r="J11" s="3">
        <v>25000</v>
      </c>
      <c r="K11" s="3">
        <f>J11*15%</f>
        <v>3750</v>
      </c>
      <c r="L11" s="3">
        <f>J11*85%</f>
        <v>21250</v>
      </c>
      <c r="M11" s="3"/>
      <c r="N11" s="3">
        <v>523000</v>
      </c>
      <c r="O11" s="3">
        <f>N11*15%</f>
        <v>78450</v>
      </c>
      <c r="P11" s="3">
        <f>N11*85%</f>
        <v>444550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>
        <f t="shared" si="2"/>
        <v>548000</v>
      </c>
      <c r="AM11" s="3">
        <f t="shared" si="2"/>
        <v>82200</v>
      </c>
      <c r="AN11" s="3">
        <f t="shared" si="2"/>
        <v>465800</v>
      </c>
      <c r="AO11" s="3">
        <f t="shared" si="2"/>
        <v>0</v>
      </c>
      <c r="AP11" s="4">
        <f>AM11+AN11+AO11</f>
        <v>548000</v>
      </c>
      <c r="AQ11" s="59">
        <f>D11-E11-AP11</f>
        <v>0</v>
      </c>
    </row>
    <row r="12" spans="1:43" ht="30" customHeight="1">
      <c r="A12" s="73">
        <v>2</v>
      </c>
      <c r="B12" s="44">
        <v>3</v>
      </c>
      <c r="C12" s="19" t="s">
        <v>133</v>
      </c>
      <c r="D12" s="5">
        <v>708000</v>
      </c>
      <c r="E12" s="3">
        <v>31000</v>
      </c>
      <c r="F12" s="3"/>
      <c r="G12" s="3"/>
      <c r="H12" s="3"/>
      <c r="I12" s="3"/>
      <c r="J12" s="3"/>
      <c r="K12" s="3"/>
      <c r="L12" s="3"/>
      <c r="M12" s="3"/>
      <c r="N12" s="3">
        <v>677000</v>
      </c>
      <c r="O12" s="3">
        <f>N12*15%</f>
        <v>101550</v>
      </c>
      <c r="P12" s="3">
        <f>N12*85%</f>
        <v>575450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>
        <f t="shared" si="2"/>
        <v>677000</v>
      </c>
      <c r="AM12" s="3">
        <f t="shared" si="2"/>
        <v>101550</v>
      </c>
      <c r="AN12" s="3">
        <f t="shared" si="2"/>
        <v>575450</v>
      </c>
      <c r="AO12" s="3">
        <f t="shared" si="2"/>
        <v>0</v>
      </c>
      <c r="AP12" s="4">
        <f t="shared" si="3"/>
        <v>677000</v>
      </c>
      <c r="AQ12" s="59">
        <f t="shared" si="4"/>
        <v>0</v>
      </c>
    </row>
    <row r="13" spans="1:43" ht="24">
      <c r="A13" s="73">
        <v>6</v>
      </c>
      <c r="B13" s="44">
        <v>4</v>
      </c>
      <c r="C13" s="19" t="s">
        <v>134</v>
      </c>
      <c r="D13" s="3">
        <v>996000</v>
      </c>
      <c r="E13" s="3">
        <v>39000</v>
      </c>
      <c r="F13" s="3"/>
      <c r="G13" s="3"/>
      <c r="H13" s="3"/>
      <c r="I13" s="3"/>
      <c r="J13" s="3"/>
      <c r="K13" s="3"/>
      <c r="L13" s="3"/>
      <c r="M13" s="3"/>
      <c r="N13" s="3">
        <v>957000</v>
      </c>
      <c r="O13" s="3">
        <f>N13*15%</f>
        <v>143550</v>
      </c>
      <c r="P13" s="3">
        <f>N13*85%</f>
        <v>813450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>
        <f t="shared" si="2"/>
        <v>957000</v>
      </c>
      <c r="AM13" s="3">
        <f t="shared" si="2"/>
        <v>143550</v>
      </c>
      <c r="AN13" s="3">
        <f t="shared" si="2"/>
        <v>813450</v>
      </c>
      <c r="AO13" s="3">
        <f t="shared" si="2"/>
        <v>0</v>
      </c>
      <c r="AP13" s="4">
        <f>AM13+AN13+AO13</f>
        <v>957000</v>
      </c>
      <c r="AQ13" s="59">
        <f>D13-E13-AP13</f>
        <v>0</v>
      </c>
    </row>
    <row r="14" spans="1:43" ht="36" customHeight="1">
      <c r="A14" s="73">
        <v>3</v>
      </c>
      <c r="B14" s="44">
        <v>5</v>
      </c>
      <c r="C14" s="19" t="s">
        <v>137</v>
      </c>
      <c r="D14" s="28">
        <v>1062000</v>
      </c>
      <c r="E14" s="3"/>
      <c r="F14" s="3"/>
      <c r="G14" s="3"/>
      <c r="H14" s="3"/>
      <c r="I14" s="3"/>
      <c r="J14" s="3"/>
      <c r="K14" s="3"/>
      <c r="L14" s="3"/>
      <c r="M14" s="3"/>
      <c r="N14" s="3">
        <v>47000</v>
      </c>
      <c r="O14" s="3">
        <f>N14*15%</f>
        <v>7050</v>
      </c>
      <c r="P14" s="3">
        <f>N14*85%</f>
        <v>39950</v>
      </c>
      <c r="Q14" s="3"/>
      <c r="R14" s="3">
        <v>1015000</v>
      </c>
      <c r="S14" s="3">
        <f>R14*15%</f>
        <v>152250</v>
      </c>
      <c r="T14" s="3">
        <f>R14*85%</f>
        <v>862750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>
        <f aca="true" t="shared" si="5" ref="AL14:AL20">F14+J14+N14+R14+V14+Z14+AD14+AH14</f>
        <v>1062000</v>
      </c>
      <c r="AM14" s="3">
        <f t="shared" si="2"/>
        <v>159300</v>
      </c>
      <c r="AN14" s="3">
        <f aca="true" t="shared" si="6" ref="AN14:AN20">H14+L14+P14+T14+X14+AB14+AF14+AJ14</f>
        <v>902700</v>
      </c>
      <c r="AO14" s="3">
        <f aca="true" t="shared" si="7" ref="AO14:AO20">I14+M14+Q14+U14+Y14+AC14+AG14+AK14</f>
        <v>0</v>
      </c>
      <c r="AP14" s="4">
        <f t="shared" si="3"/>
        <v>1062000</v>
      </c>
      <c r="AQ14" s="59">
        <f t="shared" si="4"/>
        <v>0</v>
      </c>
    </row>
    <row r="15" spans="1:43" ht="24">
      <c r="A15" s="73">
        <v>5</v>
      </c>
      <c r="B15" s="44">
        <v>6</v>
      </c>
      <c r="C15" s="19" t="s">
        <v>135</v>
      </c>
      <c r="D15" s="3">
        <v>1500000</v>
      </c>
      <c r="E15" s="3"/>
      <c r="F15" s="3"/>
      <c r="G15" s="3"/>
      <c r="H15" s="3"/>
      <c r="I15" s="3"/>
      <c r="J15" s="3"/>
      <c r="K15" s="3"/>
      <c r="L15" s="3"/>
      <c r="M15" s="3"/>
      <c r="N15" s="3">
        <v>778000</v>
      </c>
      <c r="O15" s="3">
        <f>N15*15%</f>
        <v>116700</v>
      </c>
      <c r="P15" s="3">
        <f>N15*85%</f>
        <v>661300</v>
      </c>
      <c r="Q15" s="3"/>
      <c r="R15" s="3">
        <v>722000</v>
      </c>
      <c r="S15" s="3">
        <f>R15*15%</f>
        <v>108300</v>
      </c>
      <c r="T15" s="3">
        <f>R15*85%</f>
        <v>613700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>
        <f t="shared" si="5"/>
        <v>1500000</v>
      </c>
      <c r="AM15" s="3">
        <f aca="true" t="shared" si="8" ref="AM15:AM20">G15+K15+O15+S15+W15+AA15+AE15+AI15</f>
        <v>225000</v>
      </c>
      <c r="AN15" s="3">
        <f t="shared" si="6"/>
        <v>1275000</v>
      </c>
      <c r="AO15" s="3">
        <f t="shared" si="7"/>
        <v>0</v>
      </c>
      <c r="AP15" s="4">
        <f t="shared" si="3"/>
        <v>1500000</v>
      </c>
      <c r="AQ15" s="59">
        <f t="shared" si="4"/>
        <v>0</v>
      </c>
    </row>
    <row r="16" spans="1:43" ht="48">
      <c r="A16" s="73">
        <v>4</v>
      </c>
      <c r="B16" s="44">
        <v>7</v>
      </c>
      <c r="C16" s="19" t="s">
        <v>136</v>
      </c>
      <c r="D16" s="14">
        <v>1912000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540000</v>
      </c>
      <c r="W16" s="3">
        <f>V16*15%</f>
        <v>81000</v>
      </c>
      <c r="X16" s="3">
        <f>V16*85%</f>
        <v>459000</v>
      </c>
      <c r="Y16" s="3"/>
      <c r="Z16" s="3">
        <v>1372000</v>
      </c>
      <c r="AA16" s="3">
        <f>Z16*15%</f>
        <v>205800</v>
      </c>
      <c r="AB16" s="3">
        <f>Z16*85%</f>
        <v>1166200</v>
      </c>
      <c r="AC16" s="3"/>
      <c r="AD16" s="3"/>
      <c r="AE16" s="3"/>
      <c r="AF16" s="3"/>
      <c r="AG16" s="3"/>
      <c r="AH16" s="3"/>
      <c r="AI16" s="3"/>
      <c r="AJ16" s="3"/>
      <c r="AK16" s="3"/>
      <c r="AL16" s="3">
        <f>F16+J16+N16+R16+V16+Z16+AD16+AH16</f>
        <v>1912000</v>
      </c>
      <c r="AM16" s="3">
        <f>G16+K16+O16+S16+W16+AA16+AE16+AI16</f>
        <v>286800</v>
      </c>
      <c r="AN16" s="3">
        <f>H16+L16+P16+T16+X16+AB16+AF16+AJ16</f>
        <v>1625200</v>
      </c>
      <c r="AO16" s="3">
        <f>I16+M16+Q16+U16+Y16+AC16+AG16+AK16</f>
        <v>0</v>
      </c>
      <c r="AP16" s="4">
        <f>AM16+AN16+AO16</f>
        <v>1912000</v>
      </c>
      <c r="AQ16" s="59">
        <f>D16-E16-AP16</f>
        <v>0</v>
      </c>
    </row>
    <row r="17" spans="1:43" ht="48">
      <c r="A17" s="73">
        <v>8</v>
      </c>
      <c r="B17" s="44">
        <v>8</v>
      </c>
      <c r="C17" s="19" t="s">
        <v>17</v>
      </c>
      <c r="D17" s="3">
        <v>500000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500000</v>
      </c>
      <c r="AA17" s="3">
        <v>500000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>
        <f t="shared" si="5"/>
        <v>500000</v>
      </c>
      <c r="AM17" s="3">
        <f t="shared" si="8"/>
        <v>500000</v>
      </c>
      <c r="AN17" s="3">
        <f t="shared" si="6"/>
        <v>0</v>
      </c>
      <c r="AO17" s="3">
        <f t="shared" si="7"/>
        <v>0</v>
      </c>
      <c r="AP17" s="4">
        <f t="shared" si="3"/>
        <v>500000</v>
      </c>
      <c r="AQ17" s="59">
        <f t="shared" si="4"/>
        <v>0</v>
      </c>
    </row>
    <row r="18" spans="1:43" ht="60">
      <c r="A18" s="73">
        <v>9</v>
      </c>
      <c r="B18" s="44">
        <v>9</v>
      </c>
      <c r="C18" s="19" t="s">
        <v>18</v>
      </c>
      <c r="D18" s="39">
        <v>1000000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v>1000000</v>
      </c>
      <c r="AA18" s="3">
        <v>1000000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f t="shared" si="5"/>
        <v>1000000</v>
      </c>
      <c r="AM18" s="3">
        <f t="shared" si="8"/>
        <v>1000000</v>
      </c>
      <c r="AN18" s="3">
        <f t="shared" si="6"/>
        <v>0</v>
      </c>
      <c r="AO18" s="3">
        <f t="shared" si="7"/>
        <v>0</v>
      </c>
      <c r="AP18" s="4">
        <f t="shared" si="3"/>
        <v>1000000</v>
      </c>
      <c r="AQ18" s="59">
        <f t="shared" si="4"/>
        <v>0</v>
      </c>
    </row>
    <row r="19" spans="1:43" ht="48.75" customHeight="1">
      <c r="A19" s="73">
        <v>10</v>
      </c>
      <c r="B19" s="44">
        <v>10</v>
      </c>
      <c r="C19" s="19" t="s">
        <v>19</v>
      </c>
      <c r="D19" s="14">
        <v>700000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v>700000</v>
      </c>
      <c r="AA19" s="3">
        <v>700000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f t="shared" si="5"/>
        <v>700000</v>
      </c>
      <c r="AM19" s="3">
        <f t="shared" si="8"/>
        <v>700000</v>
      </c>
      <c r="AN19" s="3">
        <f t="shared" si="6"/>
        <v>0</v>
      </c>
      <c r="AO19" s="3">
        <f t="shared" si="7"/>
        <v>0</v>
      </c>
      <c r="AP19" s="4">
        <f t="shared" si="3"/>
        <v>700000</v>
      </c>
      <c r="AQ19" s="59">
        <f t="shared" si="4"/>
        <v>0</v>
      </c>
    </row>
    <row r="20" spans="1:43" ht="48.75" customHeight="1">
      <c r="A20" s="73">
        <v>11</v>
      </c>
      <c r="B20" s="44">
        <v>11</v>
      </c>
      <c r="C20" s="19" t="s">
        <v>81</v>
      </c>
      <c r="D20" s="14">
        <v>2500000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v>2500000</v>
      </c>
      <c r="AA20" s="3">
        <v>2500000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>
        <f t="shared" si="5"/>
        <v>2500000</v>
      </c>
      <c r="AM20" s="3">
        <f t="shared" si="8"/>
        <v>2500000</v>
      </c>
      <c r="AN20" s="3">
        <f t="shared" si="6"/>
        <v>0</v>
      </c>
      <c r="AO20" s="3">
        <f t="shared" si="7"/>
        <v>0</v>
      </c>
      <c r="AP20" s="4">
        <f t="shared" si="3"/>
        <v>2500000</v>
      </c>
      <c r="AQ20" s="59">
        <f t="shared" si="4"/>
        <v>0</v>
      </c>
    </row>
    <row r="21" spans="1:43" ht="39.75" customHeight="1">
      <c r="A21" s="72"/>
      <c r="B21" s="9"/>
      <c r="C21" s="37" t="s">
        <v>20</v>
      </c>
      <c r="D21" s="33">
        <f aca="true" t="shared" si="9" ref="D21:AQ21">SUBTOTAL(9,D22:D54)</f>
        <v>128687013</v>
      </c>
      <c r="E21" s="33">
        <f t="shared" si="9"/>
        <v>1599415</v>
      </c>
      <c r="F21" s="33">
        <f t="shared" si="9"/>
        <v>19404054</v>
      </c>
      <c r="G21" s="33">
        <f t="shared" si="9"/>
        <v>6071561</v>
      </c>
      <c r="H21" s="33">
        <f t="shared" si="9"/>
        <v>13332493</v>
      </c>
      <c r="I21" s="33">
        <f t="shared" si="9"/>
        <v>0</v>
      </c>
      <c r="J21" s="33">
        <f t="shared" si="9"/>
        <v>12278144</v>
      </c>
      <c r="K21" s="33">
        <f t="shared" si="9"/>
        <v>4684975</v>
      </c>
      <c r="L21" s="33">
        <f t="shared" si="9"/>
        <v>7593169</v>
      </c>
      <c r="M21" s="33">
        <f t="shared" si="9"/>
        <v>0</v>
      </c>
      <c r="N21" s="33">
        <f t="shared" si="9"/>
        <v>11932065</v>
      </c>
      <c r="O21" s="33">
        <f t="shared" si="9"/>
        <v>3691315</v>
      </c>
      <c r="P21" s="33">
        <f t="shared" si="9"/>
        <v>8240750</v>
      </c>
      <c r="Q21" s="33">
        <f t="shared" si="9"/>
        <v>0</v>
      </c>
      <c r="R21" s="33">
        <f t="shared" si="9"/>
        <v>19144065</v>
      </c>
      <c r="S21" s="33">
        <f t="shared" si="9"/>
        <v>2871665</v>
      </c>
      <c r="T21" s="33">
        <f t="shared" si="9"/>
        <v>16272400</v>
      </c>
      <c r="U21" s="33">
        <f t="shared" si="9"/>
        <v>0</v>
      </c>
      <c r="V21" s="33">
        <f t="shared" si="9"/>
        <v>29539065</v>
      </c>
      <c r="W21" s="33">
        <f t="shared" si="9"/>
        <v>4430915</v>
      </c>
      <c r="X21" s="33">
        <f t="shared" si="9"/>
        <v>25108150</v>
      </c>
      <c r="Y21" s="33">
        <f t="shared" si="9"/>
        <v>0</v>
      </c>
      <c r="Z21" s="33">
        <f t="shared" si="9"/>
        <v>26590065</v>
      </c>
      <c r="AA21" s="33">
        <f t="shared" si="9"/>
        <v>4073565</v>
      </c>
      <c r="AB21" s="33">
        <f t="shared" si="9"/>
        <v>22516500</v>
      </c>
      <c r="AC21" s="33">
        <f t="shared" si="9"/>
        <v>0</v>
      </c>
      <c r="AD21" s="33">
        <f t="shared" si="9"/>
        <v>4400070</v>
      </c>
      <c r="AE21" s="33">
        <f t="shared" si="9"/>
        <v>4400070</v>
      </c>
      <c r="AF21" s="33">
        <f t="shared" si="9"/>
        <v>0</v>
      </c>
      <c r="AG21" s="33">
        <f t="shared" si="9"/>
        <v>0</v>
      </c>
      <c r="AH21" s="33">
        <f t="shared" si="9"/>
        <v>3800070</v>
      </c>
      <c r="AI21" s="33">
        <f t="shared" si="9"/>
        <v>3800070</v>
      </c>
      <c r="AJ21" s="33">
        <f t="shared" si="9"/>
        <v>0</v>
      </c>
      <c r="AK21" s="33">
        <f t="shared" si="9"/>
        <v>0</v>
      </c>
      <c r="AL21" s="33">
        <f t="shared" si="9"/>
        <v>127087598</v>
      </c>
      <c r="AM21" s="33">
        <f t="shared" si="9"/>
        <v>34024136</v>
      </c>
      <c r="AN21" s="33">
        <f t="shared" si="9"/>
        <v>93063462</v>
      </c>
      <c r="AO21" s="33">
        <f t="shared" si="9"/>
        <v>0</v>
      </c>
      <c r="AP21" s="33">
        <f t="shared" si="9"/>
        <v>127087598</v>
      </c>
      <c r="AQ21" s="33">
        <f t="shared" si="9"/>
        <v>0</v>
      </c>
    </row>
    <row r="22" spans="1:43" ht="37.5" customHeight="1">
      <c r="A22" s="73">
        <v>13</v>
      </c>
      <c r="B22" s="44">
        <v>12</v>
      </c>
      <c r="C22" s="20" t="s">
        <v>141</v>
      </c>
      <c r="D22" s="5">
        <v>25532613</v>
      </c>
      <c r="E22" s="5">
        <v>523415</v>
      </c>
      <c r="F22" s="5">
        <f>G22+H22+I22</f>
        <v>19404054</v>
      </c>
      <c r="G22" s="5">
        <v>6071561</v>
      </c>
      <c r="H22" s="3">
        <v>13332493</v>
      </c>
      <c r="I22" s="5"/>
      <c r="J22" s="5">
        <f>K22+L22</f>
        <v>5605144</v>
      </c>
      <c r="K22" s="5">
        <v>1552225</v>
      </c>
      <c r="L22" s="5">
        <v>4052919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3">
        <f aca="true" t="shared" si="10" ref="AL22:AL54">F22+J22+N22+R22+V22+Z22+AD22+AH22</f>
        <v>25009198</v>
      </c>
      <c r="AM22" s="3">
        <f aca="true" t="shared" si="11" ref="AM22:AM54">G22+K22+O22+S22+W22+AA22+AE22+AI22</f>
        <v>7623786</v>
      </c>
      <c r="AN22" s="3">
        <f aca="true" t="shared" si="12" ref="AN22:AN54">H22+L22+P22+T22+X22+AB22+AF22+AJ22</f>
        <v>17385412</v>
      </c>
      <c r="AO22" s="3">
        <f aca="true" t="shared" si="13" ref="AO22:AO54">I22+M22+Q22+U22+Y22+AC22+AG22+AK22</f>
        <v>0</v>
      </c>
      <c r="AP22" s="4">
        <f aca="true" t="shared" si="14" ref="AP22:AP54">AM22+AN22+AO22</f>
        <v>25009198</v>
      </c>
      <c r="AQ22" s="59">
        <f aca="true" t="shared" si="15" ref="AQ22:AQ54">D22-E22-AP22</f>
        <v>0</v>
      </c>
    </row>
    <row r="23" spans="1:43" ht="22.5" customHeight="1">
      <c r="A23" s="73"/>
      <c r="B23" s="44">
        <v>13</v>
      </c>
      <c r="C23" s="20" t="s">
        <v>156</v>
      </c>
      <c r="D23" s="5">
        <v>200000</v>
      </c>
      <c r="E23" s="5"/>
      <c r="F23" s="5"/>
      <c r="G23" s="5"/>
      <c r="H23" s="3"/>
      <c r="I23" s="5"/>
      <c r="J23" s="5">
        <v>200000</v>
      </c>
      <c r="K23" s="5">
        <v>200000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3">
        <f>F23+J23+N23+R23+V23+Z23+AD23+AH23</f>
        <v>200000</v>
      </c>
      <c r="AM23" s="3">
        <f>G23+K23+O23+S23+W23+AA23+AE23+AI23</f>
        <v>200000</v>
      </c>
      <c r="AN23" s="3">
        <f>H23+L23+P23+T23+X23+AB23+AF23+AJ23</f>
        <v>0</v>
      </c>
      <c r="AO23" s="3">
        <f>I23+M23+Q23+U23+Y23+AC23+AG23+AK23</f>
        <v>0</v>
      </c>
      <c r="AP23" s="4">
        <f>AM23+AN23+AO23</f>
        <v>200000</v>
      </c>
      <c r="AQ23" s="59">
        <f>D23-E23-AP23</f>
        <v>0</v>
      </c>
    </row>
    <row r="24" spans="1:43" ht="35.25" customHeight="1">
      <c r="A24" s="73">
        <v>14</v>
      </c>
      <c r="B24" s="44">
        <v>14</v>
      </c>
      <c r="C24" s="19" t="s">
        <v>63</v>
      </c>
      <c r="D24" s="5">
        <v>883000</v>
      </c>
      <c r="E24" s="3">
        <v>42000</v>
      </c>
      <c r="F24" s="3"/>
      <c r="G24" s="3"/>
      <c r="H24" s="3"/>
      <c r="I24" s="3"/>
      <c r="J24" s="3">
        <v>841000</v>
      </c>
      <c r="K24" s="3">
        <f>J24*15%</f>
        <v>126150</v>
      </c>
      <c r="L24" s="3">
        <f>J24*85%</f>
        <v>714850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>
        <f t="shared" si="10"/>
        <v>841000</v>
      </c>
      <c r="AM24" s="3">
        <f t="shared" si="11"/>
        <v>126150</v>
      </c>
      <c r="AN24" s="3">
        <f t="shared" si="12"/>
        <v>714850</v>
      </c>
      <c r="AO24" s="3">
        <f t="shared" si="13"/>
        <v>0</v>
      </c>
      <c r="AP24" s="4">
        <f t="shared" si="14"/>
        <v>841000</v>
      </c>
      <c r="AQ24" s="59">
        <f t="shared" si="15"/>
        <v>0</v>
      </c>
    </row>
    <row r="25" spans="1:43" ht="48">
      <c r="A25" s="73">
        <v>15</v>
      </c>
      <c r="B25" s="44">
        <v>15</v>
      </c>
      <c r="C25" s="19" t="s">
        <v>23</v>
      </c>
      <c r="D25" s="5">
        <v>4693000</v>
      </c>
      <c r="E25" s="3">
        <v>148000</v>
      </c>
      <c r="F25" s="3"/>
      <c r="G25" s="3"/>
      <c r="H25" s="3"/>
      <c r="I25" s="3"/>
      <c r="J25" s="3">
        <v>2308000</v>
      </c>
      <c r="K25" s="3">
        <v>2308000</v>
      </c>
      <c r="L25" s="3"/>
      <c r="M25" s="3"/>
      <c r="N25" s="3">
        <v>2237000</v>
      </c>
      <c r="O25" s="3">
        <v>2237000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>
        <f t="shared" si="10"/>
        <v>4545000</v>
      </c>
      <c r="AM25" s="3">
        <f t="shared" si="11"/>
        <v>4545000</v>
      </c>
      <c r="AN25" s="3">
        <f t="shared" si="12"/>
        <v>0</v>
      </c>
      <c r="AO25" s="3">
        <f t="shared" si="13"/>
        <v>0</v>
      </c>
      <c r="AP25" s="4">
        <f t="shared" si="14"/>
        <v>4545000</v>
      </c>
      <c r="AQ25" s="59">
        <f t="shared" si="15"/>
        <v>0</v>
      </c>
    </row>
    <row r="26" spans="1:43" ht="60">
      <c r="A26" s="73">
        <v>16</v>
      </c>
      <c r="B26" s="44">
        <v>16</v>
      </c>
      <c r="C26" s="19" t="s">
        <v>24</v>
      </c>
      <c r="D26" s="5">
        <v>3140000</v>
      </c>
      <c r="E26" s="3">
        <v>60000</v>
      </c>
      <c r="F26" s="3"/>
      <c r="G26" s="3"/>
      <c r="H26" s="3"/>
      <c r="I26" s="3"/>
      <c r="J26" s="3">
        <v>1556000</v>
      </c>
      <c r="K26" s="3">
        <f>J26*15%</f>
        <v>233400</v>
      </c>
      <c r="L26" s="3">
        <f>J26*85%</f>
        <v>1322600</v>
      </c>
      <c r="M26" s="3"/>
      <c r="N26" s="3">
        <v>1524000</v>
      </c>
      <c r="O26" s="3">
        <f aca="true" t="shared" si="16" ref="O26:O34">N26*15%</f>
        <v>228600</v>
      </c>
      <c r="P26" s="3">
        <f aca="true" t="shared" si="17" ref="P26:P32">N26*85%</f>
        <v>1295400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f t="shared" si="10"/>
        <v>3080000</v>
      </c>
      <c r="AM26" s="3">
        <f t="shared" si="11"/>
        <v>462000</v>
      </c>
      <c r="AN26" s="3">
        <f t="shared" si="12"/>
        <v>2618000</v>
      </c>
      <c r="AO26" s="3">
        <f t="shared" si="13"/>
        <v>0</v>
      </c>
      <c r="AP26" s="4">
        <f t="shared" si="14"/>
        <v>3080000</v>
      </c>
      <c r="AQ26" s="59">
        <f t="shared" si="15"/>
        <v>0</v>
      </c>
    </row>
    <row r="27" spans="1:43" ht="24">
      <c r="A27" s="73">
        <v>20</v>
      </c>
      <c r="B27" s="44">
        <v>17</v>
      </c>
      <c r="C27" s="19" t="s">
        <v>25</v>
      </c>
      <c r="D27" s="28">
        <v>3591000</v>
      </c>
      <c r="E27" s="3">
        <v>94000</v>
      </c>
      <c r="F27" s="3"/>
      <c r="G27" s="3"/>
      <c r="H27" s="3"/>
      <c r="I27" s="3"/>
      <c r="J27" s="3">
        <v>1768000</v>
      </c>
      <c r="K27" s="3">
        <f>J27*15%</f>
        <v>265200</v>
      </c>
      <c r="L27" s="3">
        <f>J27*85%</f>
        <v>1502800</v>
      </c>
      <c r="M27" s="3"/>
      <c r="N27" s="3">
        <v>1729000</v>
      </c>
      <c r="O27" s="3">
        <f t="shared" si="16"/>
        <v>259350</v>
      </c>
      <c r="P27" s="3">
        <f>N27*85%</f>
        <v>1469650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>
        <f>F27+J27+N27+R27+V27+Z27+AD27+AH27</f>
        <v>3497000</v>
      </c>
      <c r="AM27" s="3">
        <f>G27+K27+O27+S27+W27+AA27+AE27+AI27</f>
        <v>524550</v>
      </c>
      <c r="AN27" s="3">
        <f>H27+L27+P27+T27+X27+AB27+AF27+AJ27</f>
        <v>2972450</v>
      </c>
      <c r="AO27" s="3">
        <f>I27+M27+Q27+U27+Y27+AC27+AG27+AK27</f>
        <v>0</v>
      </c>
      <c r="AP27" s="4">
        <f>AM27+AN27+AO27</f>
        <v>3497000</v>
      </c>
      <c r="AQ27" s="59">
        <f>D27-E27-AP27</f>
        <v>0</v>
      </c>
    </row>
    <row r="28" spans="1:43" ht="20.25" customHeight="1">
      <c r="A28" s="73">
        <v>17</v>
      </c>
      <c r="B28" s="44">
        <v>18</v>
      </c>
      <c r="C28" s="19" t="s">
        <v>127</v>
      </c>
      <c r="D28" s="5">
        <v>303000</v>
      </c>
      <c r="E28" s="3">
        <v>14000</v>
      </c>
      <c r="F28" s="3"/>
      <c r="G28" s="3"/>
      <c r="H28" s="3"/>
      <c r="I28" s="3"/>
      <c r="J28" s="3"/>
      <c r="K28" s="3"/>
      <c r="L28" s="3"/>
      <c r="M28" s="3"/>
      <c r="N28" s="3">
        <v>289000</v>
      </c>
      <c r="O28" s="3">
        <f t="shared" si="16"/>
        <v>43350</v>
      </c>
      <c r="P28" s="3">
        <f t="shared" si="17"/>
        <v>245650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>
        <f t="shared" si="10"/>
        <v>289000</v>
      </c>
      <c r="AM28" s="3">
        <f t="shared" si="11"/>
        <v>43350</v>
      </c>
      <c r="AN28" s="3">
        <f t="shared" si="12"/>
        <v>245650</v>
      </c>
      <c r="AO28" s="3">
        <f t="shared" si="13"/>
        <v>0</v>
      </c>
      <c r="AP28" s="4">
        <f t="shared" si="14"/>
        <v>289000</v>
      </c>
      <c r="AQ28" s="59">
        <f t="shared" si="15"/>
        <v>0</v>
      </c>
    </row>
    <row r="29" spans="1:43" ht="24">
      <c r="A29" s="73">
        <v>18</v>
      </c>
      <c r="B29" s="44">
        <v>19</v>
      </c>
      <c r="C29" s="19" t="s">
        <v>21</v>
      </c>
      <c r="D29" s="5">
        <v>2214000</v>
      </c>
      <c r="E29" s="3">
        <v>102000</v>
      </c>
      <c r="F29" s="3"/>
      <c r="G29" s="3"/>
      <c r="H29" s="3"/>
      <c r="I29" s="3"/>
      <c r="J29" s="3"/>
      <c r="K29" s="3"/>
      <c r="L29" s="3"/>
      <c r="M29" s="3"/>
      <c r="N29" s="3">
        <v>2112000</v>
      </c>
      <c r="O29" s="3">
        <f t="shared" si="16"/>
        <v>316800</v>
      </c>
      <c r="P29" s="3">
        <f t="shared" si="17"/>
        <v>1795200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>
        <f t="shared" si="10"/>
        <v>2112000</v>
      </c>
      <c r="AM29" s="3">
        <f t="shared" si="11"/>
        <v>316800</v>
      </c>
      <c r="AN29" s="3">
        <f t="shared" si="12"/>
        <v>1795200</v>
      </c>
      <c r="AO29" s="3">
        <f t="shared" si="13"/>
        <v>0</v>
      </c>
      <c r="AP29" s="4">
        <f t="shared" si="14"/>
        <v>2112000</v>
      </c>
      <c r="AQ29" s="59">
        <f t="shared" si="15"/>
        <v>0</v>
      </c>
    </row>
    <row r="30" spans="1:43" ht="36">
      <c r="A30" s="73">
        <v>19</v>
      </c>
      <c r="B30" s="44">
        <v>20</v>
      </c>
      <c r="C30" s="19" t="s">
        <v>22</v>
      </c>
      <c r="D30" s="5">
        <v>2377000</v>
      </c>
      <c r="E30" s="3">
        <v>64000</v>
      </c>
      <c r="F30" s="3"/>
      <c r="G30" s="3"/>
      <c r="H30" s="3"/>
      <c r="I30" s="3"/>
      <c r="J30" s="3"/>
      <c r="K30" s="3"/>
      <c r="L30" s="3"/>
      <c r="M30" s="3"/>
      <c r="N30" s="3">
        <v>2313000</v>
      </c>
      <c r="O30" s="3">
        <f t="shared" si="16"/>
        <v>346950</v>
      </c>
      <c r="P30" s="3">
        <f t="shared" si="17"/>
        <v>1966050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>
        <f t="shared" si="10"/>
        <v>2313000</v>
      </c>
      <c r="AM30" s="3">
        <f t="shared" si="11"/>
        <v>346950</v>
      </c>
      <c r="AN30" s="3">
        <f t="shared" si="12"/>
        <v>1966050</v>
      </c>
      <c r="AO30" s="3">
        <f t="shared" si="13"/>
        <v>0</v>
      </c>
      <c r="AP30" s="4">
        <f t="shared" si="14"/>
        <v>2313000</v>
      </c>
      <c r="AQ30" s="59">
        <f t="shared" si="15"/>
        <v>0</v>
      </c>
    </row>
    <row r="31" spans="1:43" ht="36">
      <c r="A31" s="73">
        <v>21</v>
      </c>
      <c r="B31" s="44">
        <v>21</v>
      </c>
      <c r="C31" s="19" t="s">
        <v>26</v>
      </c>
      <c r="D31" s="28">
        <v>2918000</v>
      </c>
      <c r="E31" s="3">
        <v>70000</v>
      </c>
      <c r="F31" s="3"/>
      <c r="G31" s="3"/>
      <c r="H31" s="3"/>
      <c r="I31" s="3"/>
      <c r="J31" s="3"/>
      <c r="K31" s="3"/>
      <c r="L31" s="3"/>
      <c r="M31" s="3"/>
      <c r="N31" s="3">
        <v>1451000</v>
      </c>
      <c r="O31" s="3">
        <f t="shared" si="16"/>
        <v>217650</v>
      </c>
      <c r="P31" s="3">
        <f t="shared" si="17"/>
        <v>1233350</v>
      </c>
      <c r="Q31" s="3"/>
      <c r="R31" s="3">
        <v>1397000</v>
      </c>
      <c r="S31" s="3">
        <f>R31*15%</f>
        <v>209550</v>
      </c>
      <c r="T31" s="3">
        <f>R31*85%</f>
        <v>1187450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f t="shared" si="10"/>
        <v>2848000</v>
      </c>
      <c r="AM31" s="3">
        <f t="shared" si="11"/>
        <v>427200</v>
      </c>
      <c r="AN31" s="3">
        <f t="shared" si="12"/>
        <v>2420800</v>
      </c>
      <c r="AO31" s="3">
        <f t="shared" si="13"/>
        <v>0</v>
      </c>
      <c r="AP31" s="4">
        <f t="shared" si="14"/>
        <v>2848000</v>
      </c>
      <c r="AQ31" s="59">
        <f t="shared" si="15"/>
        <v>0</v>
      </c>
    </row>
    <row r="32" spans="1:43" ht="36">
      <c r="A32" s="73">
        <v>22</v>
      </c>
      <c r="B32" s="44">
        <v>22</v>
      </c>
      <c r="C32" s="19" t="s">
        <v>27</v>
      </c>
      <c r="D32" s="28">
        <v>3728000</v>
      </c>
      <c r="E32" s="3"/>
      <c r="F32" s="3"/>
      <c r="G32" s="3"/>
      <c r="H32" s="3"/>
      <c r="I32" s="3"/>
      <c r="J32" s="3"/>
      <c r="K32" s="3"/>
      <c r="L32" s="3"/>
      <c r="M32" s="3"/>
      <c r="N32" s="3">
        <v>195000</v>
      </c>
      <c r="O32" s="3">
        <f t="shared" si="16"/>
        <v>29250</v>
      </c>
      <c r="P32" s="3">
        <f t="shared" si="17"/>
        <v>165750</v>
      </c>
      <c r="Q32" s="3"/>
      <c r="R32" s="3">
        <v>3533000</v>
      </c>
      <c r="S32" s="3">
        <f>R32*15%</f>
        <v>529950</v>
      </c>
      <c r="T32" s="3">
        <f>R32*85%</f>
        <v>3003050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>
        <f t="shared" si="10"/>
        <v>3728000</v>
      </c>
      <c r="AM32" s="3">
        <f t="shared" si="11"/>
        <v>559200</v>
      </c>
      <c r="AN32" s="3">
        <f t="shared" si="12"/>
        <v>3168800</v>
      </c>
      <c r="AO32" s="3">
        <f t="shared" si="13"/>
        <v>0</v>
      </c>
      <c r="AP32" s="4">
        <f t="shared" si="14"/>
        <v>3728000</v>
      </c>
      <c r="AQ32" s="59">
        <f t="shared" si="15"/>
        <v>0</v>
      </c>
    </row>
    <row r="33" spans="1:43" ht="36">
      <c r="A33" s="73">
        <v>27</v>
      </c>
      <c r="B33" s="44">
        <v>23</v>
      </c>
      <c r="C33" s="25" t="s">
        <v>31</v>
      </c>
      <c r="D33" s="26">
        <v>1335000</v>
      </c>
      <c r="E33" s="14"/>
      <c r="F33" s="14"/>
      <c r="G33" s="14"/>
      <c r="H33" s="14"/>
      <c r="I33" s="14"/>
      <c r="J33" s="14"/>
      <c r="K33" s="14"/>
      <c r="L33" s="14"/>
      <c r="M33" s="14"/>
      <c r="N33" s="14">
        <v>62000</v>
      </c>
      <c r="O33" s="3">
        <f>N33*15%</f>
        <v>9300</v>
      </c>
      <c r="P33" s="3">
        <f>N33*85%</f>
        <v>52700</v>
      </c>
      <c r="Q33" s="14"/>
      <c r="R33" s="14">
        <v>1273000</v>
      </c>
      <c r="S33" s="3">
        <f>R33*15%</f>
        <v>190950</v>
      </c>
      <c r="T33" s="3">
        <f>R33*85%</f>
        <v>1082050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3">
        <f aca="true" t="shared" si="18" ref="AL33:AL38">F33+J33+N33+R33+V33+Z33+AD33+AH33</f>
        <v>1335000</v>
      </c>
      <c r="AM33" s="3">
        <f aca="true" t="shared" si="19" ref="AM33:AM38">G33+K33+O33+S33+W33+AA33+AE33+AI33</f>
        <v>200250</v>
      </c>
      <c r="AN33" s="3">
        <f aca="true" t="shared" si="20" ref="AN33:AN38">H33+L33+P33+T33+X33+AB33+AF33+AJ33</f>
        <v>1134750</v>
      </c>
      <c r="AO33" s="3">
        <f aca="true" t="shared" si="21" ref="AO33:AO38">I33+M33+Q33+U33+Y33+AC33+AG33+AK33</f>
        <v>0</v>
      </c>
      <c r="AP33" s="4">
        <f aca="true" t="shared" si="22" ref="AP33:AP38">AM33+AN33+AO33</f>
        <v>1335000</v>
      </c>
      <c r="AQ33" s="61">
        <f aca="true" t="shared" si="23" ref="AQ33:AQ38">D33-E33-AP33</f>
        <v>0</v>
      </c>
    </row>
    <row r="34" spans="1:43" ht="24">
      <c r="A34" s="73">
        <v>23</v>
      </c>
      <c r="B34" s="44">
        <v>24</v>
      </c>
      <c r="C34" s="19" t="s">
        <v>28</v>
      </c>
      <c r="D34" s="39">
        <v>6161000</v>
      </c>
      <c r="E34" s="3">
        <v>138000</v>
      </c>
      <c r="F34" s="3"/>
      <c r="G34" s="3"/>
      <c r="H34" s="3"/>
      <c r="I34" s="3"/>
      <c r="J34" s="3"/>
      <c r="K34" s="3"/>
      <c r="L34" s="3"/>
      <c r="M34" s="3"/>
      <c r="N34" s="3">
        <v>20000</v>
      </c>
      <c r="O34" s="3">
        <f t="shared" si="16"/>
        <v>3000</v>
      </c>
      <c r="P34" s="3">
        <f>N34*85%</f>
        <v>17000</v>
      </c>
      <c r="Q34" s="3"/>
      <c r="R34" s="3">
        <v>3016000</v>
      </c>
      <c r="S34" s="3">
        <f>R34*15%</f>
        <v>452400</v>
      </c>
      <c r="T34" s="3">
        <f>R34*85%</f>
        <v>2563600</v>
      </c>
      <c r="U34" s="3"/>
      <c r="V34" s="3">
        <v>2987000</v>
      </c>
      <c r="W34" s="3">
        <f>V34*15%</f>
        <v>448050</v>
      </c>
      <c r="X34" s="3">
        <f>V34*85%</f>
        <v>2538950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>
        <f t="shared" si="18"/>
        <v>6023000</v>
      </c>
      <c r="AM34" s="3">
        <f t="shared" si="19"/>
        <v>903450</v>
      </c>
      <c r="AN34" s="3">
        <f t="shared" si="20"/>
        <v>5119550</v>
      </c>
      <c r="AO34" s="3">
        <f t="shared" si="21"/>
        <v>0</v>
      </c>
      <c r="AP34" s="4">
        <f t="shared" si="22"/>
        <v>6023000</v>
      </c>
      <c r="AQ34" s="59">
        <f t="shared" si="23"/>
        <v>0</v>
      </c>
    </row>
    <row r="35" spans="1:43" ht="48">
      <c r="A35" s="73">
        <v>42</v>
      </c>
      <c r="B35" s="44">
        <v>25</v>
      </c>
      <c r="C35" s="19" t="s">
        <v>147</v>
      </c>
      <c r="D35" s="26">
        <v>400</v>
      </c>
      <c r="E35" s="3"/>
      <c r="F35" s="3"/>
      <c r="G35" s="3"/>
      <c r="H35" s="3"/>
      <c r="I35" s="3"/>
      <c r="J35" s="3"/>
      <c r="K35" s="3"/>
      <c r="L35" s="3"/>
      <c r="M35" s="3"/>
      <c r="N35" s="3">
        <v>65</v>
      </c>
      <c r="O35" s="3">
        <v>65</v>
      </c>
      <c r="P35" s="3"/>
      <c r="Q35" s="3"/>
      <c r="R35" s="3">
        <v>65</v>
      </c>
      <c r="S35" s="3">
        <v>65</v>
      </c>
      <c r="T35" s="3"/>
      <c r="U35" s="3"/>
      <c r="V35" s="3">
        <v>65</v>
      </c>
      <c r="W35" s="3">
        <v>65</v>
      </c>
      <c r="X35" s="3"/>
      <c r="Y35" s="3"/>
      <c r="Z35" s="3">
        <v>65</v>
      </c>
      <c r="AA35" s="3">
        <v>65</v>
      </c>
      <c r="AB35" s="3"/>
      <c r="AC35" s="3"/>
      <c r="AD35" s="3">
        <v>70</v>
      </c>
      <c r="AE35" s="3">
        <v>70</v>
      </c>
      <c r="AF35" s="3"/>
      <c r="AG35" s="3"/>
      <c r="AH35" s="3">
        <v>70</v>
      </c>
      <c r="AI35" s="3">
        <v>70</v>
      </c>
      <c r="AJ35" s="3"/>
      <c r="AK35" s="3"/>
      <c r="AL35" s="3">
        <f t="shared" si="18"/>
        <v>400</v>
      </c>
      <c r="AM35" s="3">
        <f t="shared" si="19"/>
        <v>400</v>
      </c>
      <c r="AN35" s="3">
        <f t="shared" si="20"/>
        <v>0</v>
      </c>
      <c r="AO35" s="3">
        <f t="shared" si="21"/>
        <v>0</v>
      </c>
      <c r="AP35" s="4">
        <f t="shared" si="22"/>
        <v>400</v>
      </c>
      <c r="AQ35" s="59">
        <f t="shared" si="23"/>
        <v>0</v>
      </c>
    </row>
    <row r="36" spans="1:43" ht="57" customHeight="1">
      <c r="A36" s="73">
        <v>26</v>
      </c>
      <c r="B36" s="44">
        <v>26</v>
      </c>
      <c r="C36" s="38" t="s">
        <v>66</v>
      </c>
      <c r="D36" s="39">
        <v>3400000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>
        <v>3400000</v>
      </c>
      <c r="S36" s="3">
        <f aca="true" t="shared" si="24" ref="S36:S42">R36*15%</f>
        <v>510000</v>
      </c>
      <c r="T36" s="3">
        <f aca="true" t="shared" si="25" ref="T36:T42">R36*85%</f>
        <v>2890000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">
        <f t="shared" si="18"/>
        <v>3400000</v>
      </c>
      <c r="AM36" s="3">
        <f t="shared" si="19"/>
        <v>510000</v>
      </c>
      <c r="AN36" s="3">
        <f t="shared" si="20"/>
        <v>2890000</v>
      </c>
      <c r="AO36" s="3">
        <f t="shared" si="21"/>
        <v>0</v>
      </c>
      <c r="AP36" s="4">
        <f t="shared" si="22"/>
        <v>3400000</v>
      </c>
      <c r="AQ36" s="60">
        <f t="shared" si="23"/>
        <v>0</v>
      </c>
    </row>
    <row r="37" spans="1:43" ht="36">
      <c r="A37" s="73">
        <v>35</v>
      </c>
      <c r="B37" s="44">
        <v>27</v>
      </c>
      <c r="C37" s="19" t="s">
        <v>38</v>
      </c>
      <c r="D37" s="26">
        <v>3539000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v>40000</v>
      </c>
      <c r="S37" s="3">
        <f t="shared" si="24"/>
        <v>6000</v>
      </c>
      <c r="T37" s="3">
        <f t="shared" si="25"/>
        <v>34000</v>
      </c>
      <c r="U37" s="3"/>
      <c r="V37" s="3">
        <v>3499000</v>
      </c>
      <c r="W37" s="3">
        <f aca="true" t="shared" si="26" ref="W37:W42">V37*15%</f>
        <v>524850</v>
      </c>
      <c r="X37" s="3">
        <f aca="true" t="shared" si="27" ref="X37:X44">V37*85%</f>
        <v>2974150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>
        <f t="shared" si="18"/>
        <v>3539000</v>
      </c>
      <c r="AM37" s="3">
        <f t="shared" si="19"/>
        <v>530850</v>
      </c>
      <c r="AN37" s="3">
        <f t="shared" si="20"/>
        <v>3008150</v>
      </c>
      <c r="AO37" s="3">
        <f t="shared" si="21"/>
        <v>0</v>
      </c>
      <c r="AP37" s="4">
        <f t="shared" si="22"/>
        <v>3539000</v>
      </c>
      <c r="AQ37" s="59">
        <f t="shared" si="23"/>
        <v>0</v>
      </c>
    </row>
    <row r="38" spans="1:43" ht="36">
      <c r="A38" s="73">
        <v>36</v>
      </c>
      <c r="B38" s="44">
        <v>28</v>
      </c>
      <c r="C38" s="19" t="s">
        <v>39</v>
      </c>
      <c r="D38" s="5">
        <v>3956000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v>72000</v>
      </c>
      <c r="S38" s="3">
        <f t="shared" si="24"/>
        <v>10800</v>
      </c>
      <c r="T38" s="3">
        <f t="shared" si="25"/>
        <v>61200</v>
      </c>
      <c r="U38" s="3"/>
      <c r="V38" s="3">
        <v>3884000</v>
      </c>
      <c r="W38" s="3">
        <f t="shared" si="26"/>
        <v>582600</v>
      </c>
      <c r="X38" s="3">
        <f t="shared" si="27"/>
        <v>3301400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>
        <f t="shared" si="18"/>
        <v>3956000</v>
      </c>
      <c r="AM38" s="3">
        <f t="shared" si="19"/>
        <v>593400</v>
      </c>
      <c r="AN38" s="3">
        <f t="shared" si="20"/>
        <v>3362600</v>
      </c>
      <c r="AO38" s="3">
        <f t="shared" si="21"/>
        <v>0</v>
      </c>
      <c r="AP38" s="4">
        <f t="shared" si="22"/>
        <v>3956000</v>
      </c>
      <c r="AQ38" s="59">
        <f t="shared" si="23"/>
        <v>0</v>
      </c>
    </row>
    <row r="39" spans="1:43" ht="24">
      <c r="A39" s="73">
        <v>28</v>
      </c>
      <c r="B39" s="44">
        <v>29</v>
      </c>
      <c r="C39" s="20" t="s">
        <v>32</v>
      </c>
      <c r="D39" s="5">
        <v>5356000</v>
      </c>
      <c r="E39" s="5">
        <v>98000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20000</v>
      </c>
      <c r="S39" s="3">
        <f t="shared" si="24"/>
        <v>3000</v>
      </c>
      <c r="T39" s="3">
        <f t="shared" si="25"/>
        <v>17000</v>
      </c>
      <c r="U39" s="5"/>
      <c r="V39" s="5">
        <v>2630000</v>
      </c>
      <c r="W39" s="3">
        <f t="shared" si="26"/>
        <v>394500</v>
      </c>
      <c r="X39" s="3">
        <f t="shared" si="27"/>
        <v>2235500</v>
      </c>
      <c r="Y39" s="5"/>
      <c r="Z39" s="5">
        <v>2608000</v>
      </c>
      <c r="AA39" s="3">
        <f>Z39*15%</f>
        <v>391200</v>
      </c>
      <c r="AB39" s="3">
        <f>Z39*85%</f>
        <v>2216800</v>
      </c>
      <c r="AC39" s="5"/>
      <c r="AD39" s="5"/>
      <c r="AE39" s="5"/>
      <c r="AF39" s="5"/>
      <c r="AG39" s="5"/>
      <c r="AH39" s="5"/>
      <c r="AI39" s="5"/>
      <c r="AJ39" s="5"/>
      <c r="AK39" s="5"/>
      <c r="AL39" s="3">
        <f aca="true" t="shared" si="28" ref="AL39:AO43">F39+J39+N39+R39+V39+Z39+AD39+AH39</f>
        <v>5258000</v>
      </c>
      <c r="AM39" s="3">
        <f t="shared" si="28"/>
        <v>788700</v>
      </c>
      <c r="AN39" s="3">
        <f t="shared" si="28"/>
        <v>4469300</v>
      </c>
      <c r="AO39" s="3">
        <f t="shared" si="28"/>
        <v>0</v>
      </c>
      <c r="AP39" s="4">
        <f>AM39+AN39+AO39</f>
        <v>5258000</v>
      </c>
      <c r="AQ39" s="59">
        <f>D39-E39-AP39</f>
        <v>0</v>
      </c>
    </row>
    <row r="40" spans="1:43" ht="60">
      <c r="A40" s="73">
        <v>29</v>
      </c>
      <c r="B40" s="44">
        <v>30</v>
      </c>
      <c r="C40" s="27" t="s">
        <v>33</v>
      </c>
      <c r="D40" s="28">
        <v>13267000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>
        <v>4856000</v>
      </c>
      <c r="S40" s="3">
        <f t="shared" si="24"/>
        <v>728400</v>
      </c>
      <c r="T40" s="3">
        <f t="shared" si="25"/>
        <v>4127600</v>
      </c>
      <c r="U40" s="28"/>
      <c r="V40" s="28">
        <v>4207000</v>
      </c>
      <c r="W40" s="3">
        <f t="shared" si="26"/>
        <v>631050</v>
      </c>
      <c r="X40" s="3">
        <f t="shared" si="27"/>
        <v>3575950</v>
      </c>
      <c r="Y40" s="28"/>
      <c r="Z40" s="28">
        <v>4204000</v>
      </c>
      <c r="AA40" s="3">
        <f>Z40*15%</f>
        <v>630600</v>
      </c>
      <c r="AB40" s="3">
        <f>Z40*85%</f>
        <v>3573400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3">
        <f t="shared" si="28"/>
        <v>13267000</v>
      </c>
      <c r="AM40" s="3">
        <f t="shared" si="28"/>
        <v>1990050</v>
      </c>
      <c r="AN40" s="3">
        <f t="shared" si="28"/>
        <v>11276950</v>
      </c>
      <c r="AO40" s="3">
        <f t="shared" si="28"/>
        <v>0</v>
      </c>
      <c r="AP40" s="4">
        <f>AM40+AN40+AO40</f>
        <v>13267000</v>
      </c>
      <c r="AQ40" s="59">
        <f>D40-E40-AP40</f>
        <v>0</v>
      </c>
    </row>
    <row r="41" spans="1:43" ht="36">
      <c r="A41" s="73">
        <v>31</v>
      </c>
      <c r="B41" s="44">
        <v>31</v>
      </c>
      <c r="C41" s="19" t="s">
        <v>132</v>
      </c>
      <c r="D41" s="5">
        <v>4594000</v>
      </c>
      <c r="E41" s="3">
        <v>122000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v>40000</v>
      </c>
      <c r="S41" s="3">
        <f t="shared" si="24"/>
        <v>6000</v>
      </c>
      <c r="T41" s="3">
        <f t="shared" si="25"/>
        <v>34000</v>
      </c>
      <c r="U41" s="3"/>
      <c r="V41" s="3">
        <v>2229000</v>
      </c>
      <c r="W41" s="3">
        <f t="shared" si="26"/>
        <v>334350</v>
      </c>
      <c r="X41" s="3">
        <f t="shared" si="27"/>
        <v>1894650</v>
      </c>
      <c r="Y41" s="3"/>
      <c r="Z41" s="3">
        <v>2203000</v>
      </c>
      <c r="AA41" s="3">
        <f>Z41*15%</f>
        <v>330450</v>
      </c>
      <c r="AB41" s="3">
        <f>Z41*85%</f>
        <v>1872550</v>
      </c>
      <c r="AC41" s="3"/>
      <c r="AD41" s="3"/>
      <c r="AE41" s="3"/>
      <c r="AF41" s="3"/>
      <c r="AG41" s="3"/>
      <c r="AH41" s="3"/>
      <c r="AI41" s="3"/>
      <c r="AJ41" s="3"/>
      <c r="AK41" s="3"/>
      <c r="AL41" s="3">
        <f t="shared" si="28"/>
        <v>4472000</v>
      </c>
      <c r="AM41" s="3">
        <f t="shared" si="28"/>
        <v>670800</v>
      </c>
      <c r="AN41" s="3">
        <f t="shared" si="28"/>
        <v>3801200</v>
      </c>
      <c r="AO41" s="3">
        <f t="shared" si="28"/>
        <v>0</v>
      </c>
      <c r="AP41" s="4">
        <f>AM41+AN41+AO41</f>
        <v>4472000</v>
      </c>
      <c r="AQ41" s="59">
        <f>D41-E41-AP41</f>
        <v>0</v>
      </c>
    </row>
    <row r="42" spans="1:43" ht="24">
      <c r="A42" s="73">
        <v>32</v>
      </c>
      <c r="B42" s="44">
        <v>32</v>
      </c>
      <c r="C42" s="19" t="s">
        <v>35</v>
      </c>
      <c r="D42" s="39">
        <v>4104000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v>197000</v>
      </c>
      <c r="S42" s="3">
        <f t="shared" si="24"/>
        <v>29550</v>
      </c>
      <c r="T42" s="3">
        <f t="shared" si="25"/>
        <v>167450</v>
      </c>
      <c r="U42" s="3"/>
      <c r="V42" s="3">
        <v>1954000</v>
      </c>
      <c r="W42" s="3">
        <f t="shared" si="26"/>
        <v>293100</v>
      </c>
      <c r="X42" s="3">
        <f t="shared" si="27"/>
        <v>1660900</v>
      </c>
      <c r="Y42" s="3"/>
      <c r="Z42" s="3">
        <v>1953000</v>
      </c>
      <c r="AA42" s="3">
        <f>Z42*15%</f>
        <v>292950</v>
      </c>
      <c r="AB42" s="3">
        <f>Z42*85%</f>
        <v>1660050</v>
      </c>
      <c r="AC42" s="3"/>
      <c r="AD42" s="3"/>
      <c r="AE42" s="3"/>
      <c r="AF42" s="3"/>
      <c r="AG42" s="3"/>
      <c r="AH42" s="3"/>
      <c r="AI42" s="3"/>
      <c r="AJ42" s="3"/>
      <c r="AK42" s="3"/>
      <c r="AL42" s="3">
        <f t="shared" si="28"/>
        <v>4104000</v>
      </c>
      <c r="AM42" s="3">
        <f t="shared" si="28"/>
        <v>615600</v>
      </c>
      <c r="AN42" s="3">
        <f t="shared" si="28"/>
        <v>3488400</v>
      </c>
      <c r="AO42" s="3">
        <f t="shared" si="28"/>
        <v>0</v>
      </c>
      <c r="AP42" s="4">
        <f>AM42+AN42+AO42</f>
        <v>4104000</v>
      </c>
      <c r="AQ42" s="59">
        <f>D42-E42-AP42</f>
        <v>0</v>
      </c>
    </row>
    <row r="43" spans="1:43" ht="36">
      <c r="A43" s="73">
        <v>25</v>
      </c>
      <c r="B43" s="44">
        <v>33</v>
      </c>
      <c r="C43" s="19" t="s">
        <v>30</v>
      </c>
      <c r="D43" s="26">
        <v>2227000</v>
      </c>
      <c r="E43" s="3">
        <v>46000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>
        <v>2181000</v>
      </c>
      <c r="W43" s="3">
        <f>V43*15%</f>
        <v>327150</v>
      </c>
      <c r="X43" s="3">
        <f t="shared" si="27"/>
        <v>1853850</v>
      </c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f t="shared" si="28"/>
        <v>2181000</v>
      </c>
      <c r="AM43" s="3">
        <f t="shared" si="28"/>
        <v>327150</v>
      </c>
      <c r="AN43" s="3">
        <f t="shared" si="28"/>
        <v>1853850</v>
      </c>
      <c r="AO43" s="3">
        <f t="shared" si="28"/>
        <v>0</v>
      </c>
      <c r="AP43" s="4">
        <f>AM43+AN43+AO43</f>
        <v>2181000</v>
      </c>
      <c r="AQ43" s="59">
        <f>D43-E43-AP43</f>
        <v>0</v>
      </c>
    </row>
    <row r="44" spans="1:43" ht="25.5" customHeight="1">
      <c r="A44" s="73">
        <v>24</v>
      </c>
      <c r="B44" s="44">
        <v>34</v>
      </c>
      <c r="C44" s="19" t="s">
        <v>29</v>
      </c>
      <c r="D44" s="39">
        <v>4142000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v>1300000</v>
      </c>
      <c r="S44" s="3">
        <f>R44*15%</f>
        <v>195000</v>
      </c>
      <c r="T44" s="3">
        <f>R44*85%</f>
        <v>1105000</v>
      </c>
      <c r="U44" s="3"/>
      <c r="V44" s="3">
        <v>2842000</v>
      </c>
      <c r="W44" s="3">
        <f>V44*15%</f>
        <v>426300</v>
      </c>
      <c r="X44" s="3">
        <f t="shared" si="27"/>
        <v>2415700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>
        <f t="shared" si="10"/>
        <v>4142000</v>
      </c>
      <c r="AM44" s="3">
        <f t="shared" si="11"/>
        <v>621300</v>
      </c>
      <c r="AN44" s="3">
        <f t="shared" si="12"/>
        <v>3520700</v>
      </c>
      <c r="AO44" s="3">
        <f t="shared" si="13"/>
        <v>0</v>
      </c>
      <c r="AP44" s="4">
        <f t="shared" si="14"/>
        <v>4142000</v>
      </c>
      <c r="AQ44" s="59">
        <f t="shared" si="15"/>
        <v>0</v>
      </c>
    </row>
    <row r="45" spans="1:43" ht="60">
      <c r="A45" s="73">
        <v>30</v>
      </c>
      <c r="B45" s="44">
        <v>35</v>
      </c>
      <c r="C45" s="25" t="s">
        <v>34</v>
      </c>
      <c r="D45" s="26">
        <v>5133000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>
        <v>2669000</v>
      </c>
      <c r="W45" s="3">
        <f aca="true" t="shared" si="29" ref="W45:W50">V45*15%</f>
        <v>400350</v>
      </c>
      <c r="X45" s="3">
        <f aca="true" t="shared" si="30" ref="X45:X50">V45*85%</f>
        <v>2268650</v>
      </c>
      <c r="Y45" s="14"/>
      <c r="Z45" s="14">
        <v>2464000</v>
      </c>
      <c r="AA45" s="3">
        <f aca="true" t="shared" si="31" ref="AA45:AA50">Z45*15%</f>
        <v>369600</v>
      </c>
      <c r="AB45" s="3">
        <f aca="true" t="shared" si="32" ref="AB45:AB50">Z45*85%</f>
        <v>2094400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3">
        <f t="shared" si="10"/>
        <v>5133000</v>
      </c>
      <c r="AM45" s="3">
        <f t="shared" si="11"/>
        <v>769950</v>
      </c>
      <c r="AN45" s="3">
        <f t="shared" si="12"/>
        <v>4363050</v>
      </c>
      <c r="AO45" s="3">
        <f t="shared" si="13"/>
        <v>0</v>
      </c>
      <c r="AP45" s="4">
        <f t="shared" si="14"/>
        <v>5133000</v>
      </c>
      <c r="AQ45" s="59">
        <f t="shared" si="15"/>
        <v>0</v>
      </c>
    </row>
    <row r="46" spans="1:43" ht="24">
      <c r="A46" s="73">
        <v>33</v>
      </c>
      <c r="B46" s="44">
        <v>36</v>
      </c>
      <c r="C46" s="19" t="s">
        <v>36</v>
      </c>
      <c r="D46" s="5">
        <v>2746000</v>
      </c>
      <c r="E46" s="3">
        <v>78000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10000</v>
      </c>
      <c r="W46" s="3">
        <f t="shared" si="29"/>
        <v>1500</v>
      </c>
      <c r="X46" s="3">
        <f t="shared" si="30"/>
        <v>8500</v>
      </c>
      <c r="Y46" s="3"/>
      <c r="Z46" s="3">
        <v>2658000</v>
      </c>
      <c r="AA46" s="3">
        <f t="shared" si="31"/>
        <v>398700</v>
      </c>
      <c r="AB46" s="3">
        <f t="shared" si="32"/>
        <v>2259300</v>
      </c>
      <c r="AC46" s="3"/>
      <c r="AD46" s="3"/>
      <c r="AE46" s="3"/>
      <c r="AF46" s="3"/>
      <c r="AG46" s="3"/>
      <c r="AH46" s="3"/>
      <c r="AI46" s="3"/>
      <c r="AJ46" s="3"/>
      <c r="AK46" s="3"/>
      <c r="AL46" s="3">
        <f t="shared" si="10"/>
        <v>2668000</v>
      </c>
      <c r="AM46" s="3">
        <f t="shared" si="11"/>
        <v>400200</v>
      </c>
      <c r="AN46" s="3">
        <f t="shared" si="12"/>
        <v>2267800</v>
      </c>
      <c r="AO46" s="3">
        <f t="shared" si="13"/>
        <v>0</v>
      </c>
      <c r="AP46" s="4">
        <f t="shared" si="14"/>
        <v>2668000</v>
      </c>
      <c r="AQ46" s="59">
        <f t="shared" si="15"/>
        <v>0</v>
      </c>
    </row>
    <row r="47" spans="1:43" ht="42.75" customHeight="1">
      <c r="A47" s="73">
        <v>34</v>
      </c>
      <c r="B47" s="44">
        <v>37</v>
      </c>
      <c r="C47" s="19" t="s">
        <v>37</v>
      </c>
      <c r="D47" s="28">
        <v>583000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28000</v>
      </c>
      <c r="W47" s="3">
        <f t="shared" si="29"/>
        <v>4200</v>
      </c>
      <c r="X47" s="3">
        <f t="shared" si="30"/>
        <v>23800</v>
      </c>
      <c r="Y47" s="3"/>
      <c r="Z47" s="3">
        <v>555000</v>
      </c>
      <c r="AA47" s="3">
        <f t="shared" si="31"/>
        <v>83250</v>
      </c>
      <c r="AB47" s="3">
        <f t="shared" si="32"/>
        <v>471750</v>
      </c>
      <c r="AC47" s="3"/>
      <c r="AD47" s="3"/>
      <c r="AE47" s="3"/>
      <c r="AF47" s="3"/>
      <c r="AG47" s="3"/>
      <c r="AH47" s="3"/>
      <c r="AI47" s="3"/>
      <c r="AJ47" s="3"/>
      <c r="AK47" s="3"/>
      <c r="AL47" s="3">
        <f t="shared" si="10"/>
        <v>583000</v>
      </c>
      <c r="AM47" s="3">
        <f t="shared" si="11"/>
        <v>87450</v>
      </c>
      <c r="AN47" s="3">
        <f t="shared" si="12"/>
        <v>495550</v>
      </c>
      <c r="AO47" s="3">
        <f t="shared" si="13"/>
        <v>0</v>
      </c>
      <c r="AP47" s="4">
        <f t="shared" si="14"/>
        <v>583000</v>
      </c>
      <c r="AQ47" s="59">
        <f t="shared" si="15"/>
        <v>0</v>
      </c>
    </row>
    <row r="48" spans="1:43" ht="24">
      <c r="A48" s="73">
        <v>37</v>
      </c>
      <c r="B48" s="44">
        <v>38</v>
      </c>
      <c r="C48" s="19" t="s">
        <v>40</v>
      </c>
      <c r="D48" s="39">
        <v>914000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v>54000</v>
      </c>
      <c r="W48" s="3">
        <f t="shared" si="29"/>
        <v>8100</v>
      </c>
      <c r="X48" s="3">
        <f t="shared" si="30"/>
        <v>45900</v>
      </c>
      <c r="Y48" s="3"/>
      <c r="Z48" s="3">
        <v>860000</v>
      </c>
      <c r="AA48" s="3">
        <f t="shared" si="31"/>
        <v>129000</v>
      </c>
      <c r="AB48" s="3">
        <f t="shared" si="32"/>
        <v>731000</v>
      </c>
      <c r="AC48" s="3"/>
      <c r="AD48" s="3"/>
      <c r="AE48" s="3"/>
      <c r="AF48" s="3"/>
      <c r="AG48" s="3"/>
      <c r="AH48" s="3"/>
      <c r="AI48" s="3"/>
      <c r="AJ48" s="3"/>
      <c r="AK48" s="3"/>
      <c r="AL48" s="3">
        <f t="shared" si="10"/>
        <v>914000</v>
      </c>
      <c r="AM48" s="3">
        <f t="shared" si="11"/>
        <v>137100</v>
      </c>
      <c r="AN48" s="3">
        <f t="shared" si="12"/>
        <v>776900</v>
      </c>
      <c r="AO48" s="3">
        <f t="shared" si="13"/>
        <v>0</v>
      </c>
      <c r="AP48" s="4">
        <f t="shared" si="14"/>
        <v>914000</v>
      </c>
      <c r="AQ48" s="59">
        <f t="shared" si="15"/>
        <v>0</v>
      </c>
    </row>
    <row r="49" spans="1:43" ht="36" customHeight="1">
      <c r="A49" s="73">
        <v>38</v>
      </c>
      <c r="B49" s="44">
        <v>39</v>
      </c>
      <c r="C49" s="19" t="s">
        <v>41</v>
      </c>
      <c r="D49" s="26">
        <v>2248000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v>123000</v>
      </c>
      <c r="W49" s="3">
        <f t="shared" si="29"/>
        <v>18450</v>
      </c>
      <c r="X49" s="3">
        <f t="shared" si="30"/>
        <v>104550</v>
      </c>
      <c r="Y49" s="3"/>
      <c r="Z49" s="3">
        <v>2125000</v>
      </c>
      <c r="AA49" s="3">
        <f t="shared" si="31"/>
        <v>318750</v>
      </c>
      <c r="AB49" s="3">
        <f t="shared" si="32"/>
        <v>1806250</v>
      </c>
      <c r="AC49" s="3"/>
      <c r="AD49" s="3"/>
      <c r="AE49" s="3"/>
      <c r="AF49" s="3"/>
      <c r="AG49" s="3"/>
      <c r="AH49" s="3"/>
      <c r="AI49" s="3"/>
      <c r="AJ49" s="3"/>
      <c r="AK49" s="3"/>
      <c r="AL49" s="3">
        <f t="shared" si="10"/>
        <v>2248000</v>
      </c>
      <c r="AM49" s="3">
        <f t="shared" si="11"/>
        <v>337200</v>
      </c>
      <c r="AN49" s="3">
        <f t="shared" si="12"/>
        <v>1910800</v>
      </c>
      <c r="AO49" s="3">
        <f t="shared" si="13"/>
        <v>0</v>
      </c>
      <c r="AP49" s="4">
        <f t="shared" si="14"/>
        <v>2248000</v>
      </c>
      <c r="AQ49" s="59">
        <f t="shared" si="15"/>
        <v>0</v>
      </c>
    </row>
    <row r="50" spans="1:43" ht="48">
      <c r="A50" s="73">
        <v>39</v>
      </c>
      <c r="B50" s="44">
        <v>40</v>
      </c>
      <c r="C50" s="19" t="s">
        <v>42</v>
      </c>
      <c r="D50" s="5">
        <v>7102000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v>242000</v>
      </c>
      <c r="W50" s="3">
        <f t="shared" si="29"/>
        <v>36300</v>
      </c>
      <c r="X50" s="3">
        <f t="shared" si="30"/>
        <v>205700</v>
      </c>
      <c r="Y50" s="3"/>
      <c r="Z50" s="3">
        <v>6860000</v>
      </c>
      <c r="AA50" s="3">
        <f t="shared" si="31"/>
        <v>1029000</v>
      </c>
      <c r="AB50" s="3">
        <f t="shared" si="32"/>
        <v>5831000</v>
      </c>
      <c r="AC50" s="3"/>
      <c r="AD50" s="3"/>
      <c r="AE50" s="3"/>
      <c r="AF50" s="3"/>
      <c r="AG50" s="3"/>
      <c r="AH50" s="3"/>
      <c r="AI50" s="3"/>
      <c r="AJ50" s="3"/>
      <c r="AK50" s="3"/>
      <c r="AL50" s="3">
        <f t="shared" si="10"/>
        <v>7102000</v>
      </c>
      <c r="AM50" s="3">
        <f t="shared" si="11"/>
        <v>1065300</v>
      </c>
      <c r="AN50" s="3">
        <f t="shared" si="12"/>
        <v>6036700</v>
      </c>
      <c r="AO50" s="3">
        <f t="shared" si="13"/>
        <v>0</v>
      </c>
      <c r="AP50" s="4">
        <f t="shared" si="14"/>
        <v>7102000</v>
      </c>
      <c r="AQ50" s="59">
        <f t="shared" si="15"/>
        <v>0</v>
      </c>
    </row>
    <row r="51" spans="1:43" ht="48">
      <c r="A51" s="73">
        <v>44</v>
      </c>
      <c r="B51" s="44">
        <v>41</v>
      </c>
      <c r="C51" s="19" t="s">
        <v>82</v>
      </c>
      <c r="D51" s="28">
        <v>3500000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v>100000</v>
      </c>
      <c r="AA51" s="3">
        <v>100000</v>
      </c>
      <c r="AB51" s="3"/>
      <c r="AC51" s="3"/>
      <c r="AD51" s="3">
        <v>1700000</v>
      </c>
      <c r="AE51" s="3">
        <v>1700000</v>
      </c>
      <c r="AF51" s="3"/>
      <c r="AG51" s="3"/>
      <c r="AH51" s="3">
        <v>1700000</v>
      </c>
      <c r="AI51" s="3">
        <v>1700000</v>
      </c>
      <c r="AJ51" s="3"/>
      <c r="AK51" s="3"/>
      <c r="AL51" s="3">
        <f aca="true" t="shared" si="33" ref="AL51:AO52">F51+J51+N51+R51+V51+Z51+AD51+AH51</f>
        <v>3500000</v>
      </c>
      <c r="AM51" s="3">
        <f t="shared" si="33"/>
        <v>3500000</v>
      </c>
      <c r="AN51" s="3">
        <f t="shared" si="33"/>
        <v>0</v>
      </c>
      <c r="AO51" s="3">
        <f t="shared" si="33"/>
        <v>0</v>
      </c>
      <c r="AP51" s="4">
        <f>AM51+AN51+AO51</f>
        <v>3500000</v>
      </c>
      <c r="AQ51" s="59">
        <f>D51-E51-AP51</f>
        <v>0</v>
      </c>
    </row>
    <row r="52" spans="1:43" ht="48">
      <c r="A52" s="73">
        <v>41</v>
      </c>
      <c r="B52" s="44">
        <v>42</v>
      </c>
      <c r="C52" s="25" t="s">
        <v>44</v>
      </c>
      <c r="D52" s="14">
        <v>700000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>
        <v>700000</v>
      </c>
      <c r="AE52" s="14">
        <v>700000</v>
      </c>
      <c r="AF52" s="14"/>
      <c r="AG52" s="14"/>
      <c r="AH52" s="14"/>
      <c r="AI52" s="14"/>
      <c r="AJ52" s="14"/>
      <c r="AK52" s="14"/>
      <c r="AL52" s="3">
        <f t="shared" si="33"/>
        <v>700000</v>
      </c>
      <c r="AM52" s="3">
        <f t="shared" si="33"/>
        <v>700000</v>
      </c>
      <c r="AN52" s="3">
        <f t="shared" si="33"/>
        <v>0</v>
      </c>
      <c r="AO52" s="3">
        <f t="shared" si="33"/>
        <v>0</v>
      </c>
      <c r="AP52" s="4">
        <f>AM52+AN52+AO52</f>
        <v>700000</v>
      </c>
      <c r="AQ52" s="61">
        <f>D52-E52-AP52</f>
        <v>0</v>
      </c>
    </row>
    <row r="53" spans="1:43" ht="64.5" customHeight="1">
      <c r="A53" s="73">
        <v>40</v>
      </c>
      <c r="B53" s="44">
        <v>43</v>
      </c>
      <c r="C53" s="38" t="s">
        <v>43</v>
      </c>
      <c r="D53" s="39">
        <v>3000000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>
        <v>1500000</v>
      </c>
      <c r="AE53" s="39">
        <v>1500000</v>
      </c>
      <c r="AF53" s="39"/>
      <c r="AG53" s="39"/>
      <c r="AH53" s="39">
        <v>1500000</v>
      </c>
      <c r="AI53" s="39">
        <v>1500000</v>
      </c>
      <c r="AJ53" s="39"/>
      <c r="AK53" s="39"/>
      <c r="AL53" s="3">
        <f t="shared" si="10"/>
        <v>3000000</v>
      </c>
      <c r="AM53" s="3">
        <f t="shared" si="11"/>
        <v>3000000</v>
      </c>
      <c r="AN53" s="3">
        <f t="shared" si="12"/>
        <v>0</v>
      </c>
      <c r="AO53" s="3">
        <f t="shared" si="13"/>
        <v>0</v>
      </c>
      <c r="AP53" s="4">
        <f t="shared" si="14"/>
        <v>3000000</v>
      </c>
      <c r="AQ53" s="60">
        <f t="shared" si="15"/>
        <v>0</v>
      </c>
    </row>
    <row r="54" spans="1:43" ht="48">
      <c r="A54" s="73">
        <v>43</v>
      </c>
      <c r="B54" s="44">
        <v>44</v>
      </c>
      <c r="C54" s="19" t="s">
        <v>45</v>
      </c>
      <c r="D54" s="28">
        <v>1100000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>
        <v>500000</v>
      </c>
      <c r="AE54" s="3">
        <v>500000</v>
      </c>
      <c r="AF54" s="3"/>
      <c r="AG54" s="3"/>
      <c r="AH54" s="3">
        <v>600000</v>
      </c>
      <c r="AI54" s="3">
        <v>600000</v>
      </c>
      <c r="AJ54" s="3"/>
      <c r="AK54" s="3"/>
      <c r="AL54" s="3">
        <f t="shared" si="10"/>
        <v>1100000</v>
      </c>
      <c r="AM54" s="3">
        <f t="shared" si="11"/>
        <v>1100000</v>
      </c>
      <c r="AN54" s="3">
        <f t="shared" si="12"/>
        <v>0</v>
      </c>
      <c r="AO54" s="3">
        <f t="shared" si="13"/>
        <v>0</v>
      </c>
      <c r="AP54" s="4">
        <f t="shared" si="14"/>
        <v>1100000</v>
      </c>
      <c r="AQ54" s="59">
        <f t="shared" si="15"/>
        <v>0</v>
      </c>
    </row>
    <row r="55" spans="1:43" ht="36">
      <c r="A55" s="72"/>
      <c r="B55" s="9"/>
      <c r="C55" s="21" t="s">
        <v>47</v>
      </c>
      <c r="D55" s="32">
        <f>SUBTOTAL(9,D56:D97)</f>
        <v>94274096</v>
      </c>
      <c r="E55" s="32">
        <f>SUBTOTAL(9,E56:E97)</f>
        <v>174096</v>
      </c>
      <c r="F55" s="32">
        <f>SUBTOTAL(9,F56:F97)</f>
        <v>1980000</v>
      </c>
      <c r="G55" s="32">
        <f>SUBTOTAL(9,G91:G97)</f>
        <v>0</v>
      </c>
      <c r="H55" s="32">
        <f>SUBTOTAL(9,H91:H97)</f>
        <v>0</v>
      </c>
      <c r="I55" s="32">
        <f>SUBTOTAL(9,I91:I97)</f>
        <v>0</v>
      </c>
      <c r="J55" s="32">
        <f>SUBTOTAL(9,J56:J97)</f>
        <v>4088000</v>
      </c>
      <c r="K55" s="32">
        <f aca="true" t="shared" si="34" ref="K55:AQ55">SUBTOTAL(9,K56:K97)</f>
        <v>2139200</v>
      </c>
      <c r="L55" s="32">
        <f t="shared" si="34"/>
        <v>1948800</v>
      </c>
      <c r="M55" s="32">
        <f t="shared" si="34"/>
        <v>0</v>
      </c>
      <c r="N55" s="32">
        <f t="shared" si="34"/>
        <v>5779000</v>
      </c>
      <c r="O55" s="32">
        <f t="shared" si="34"/>
        <v>3538600</v>
      </c>
      <c r="P55" s="32">
        <f t="shared" si="34"/>
        <v>2240400</v>
      </c>
      <c r="Q55" s="32">
        <f t="shared" si="34"/>
        <v>0</v>
      </c>
      <c r="R55" s="32">
        <f t="shared" si="34"/>
        <v>6789000</v>
      </c>
      <c r="S55" s="32">
        <f t="shared" si="34"/>
        <v>3621600</v>
      </c>
      <c r="T55" s="32">
        <f t="shared" si="34"/>
        <v>3167400</v>
      </c>
      <c r="U55" s="32">
        <f t="shared" si="34"/>
        <v>0</v>
      </c>
      <c r="V55" s="32">
        <f t="shared" si="34"/>
        <v>2400000</v>
      </c>
      <c r="W55" s="32">
        <f t="shared" si="34"/>
        <v>1620000</v>
      </c>
      <c r="X55" s="32">
        <f t="shared" si="34"/>
        <v>780000</v>
      </c>
      <c r="Y55" s="32">
        <f t="shared" si="34"/>
        <v>0</v>
      </c>
      <c r="Z55" s="32">
        <f t="shared" si="34"/>
        <v>7672000</v>
      </c>
      <c r="AA55" s="32">
        <f t="shared" si="34"/>
        <v>4088800</v>
      </c>
      <c r="AB55" s="32">
        <f t="shared" si="34"/>
        <v>3583200</v>
      </c>
      <c r="AC55" s="32">
        <f t="shared" si="34"/>
        <v>0</v>
      </c>
      <c r="AD55" s="32">
        <f t="shared" si="34"/>
        <v>14904000</v>
      </c>
      <c r="AE55" s="32">
        <f t="shared" si="34"/>
        <v>8043600</v>
      </c>
      <c r="AF55" s="32">
        <f t="shared" si="34"/>
        <v>6860400</v>
      </c>
      <c r="AG55" s="32">
        <f t="shared" si="34"/>
        <v>0</v>
      </c>
      <c r="AH55" s="32">
        <f t="shared" si="34"/>
        <v>21133000</v>
      </c>
      <c r="AI55" s="32">
        <f t="shared" si="34"/>
        <v>12425200</v>
      </c>
      <c r="AJ55" s="32">
        <f t="shared" si="34"/>
        <v>8707800</v>
      </c>
      <c r="AK55" s="32">
        <f t="shared" si="34"/>
        <v>0</v>
      </c>
      <c r="AL55" s="32">
        <f t="shared" si="34"/>
        <v>64745000</v>
      </c>
      <c r="AM55" s="32">
        <f t="shared" si="34"/>
        <v>37121000</v>
      </c>
      <c r="AN55" s="32">
        <f t="shared" si="34"/>
        <v>27624000</v>
      </c>
      <c r="AO55" s="32">
        <f t="shared" si="34"/>
        <v>0</v>
      </c>
      <c r="AP55" s="32">
        <f t="shared" si="34"/>
        <v>64745000</v>
      </c>
      <c r="AQ55" s="32">
        <f t="shared" si="34"/>
        <v>29355000</v>
      </c>
    </row>
    <row r="56" spans="1:43" ht="48">
      <c r="A56" s="74">
        <v>53</v>
      </c>
      <c r="B56" s="43">
        <v>45</v>
      </c>
      <c r="C56" s="19" t="s">
        <v>86</v>
      </c>
      <c r="D56" s="5">
        <v>47450</v>
      </c>
      <c r="E56" s="3">
        <v>27450</v>
      </c>
      <c r="F56" s="3">
        <v>20000</v>
      </c>
      <c r="G56" s="3">
        <v>20000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>
        <f aca="true" t="shared" si="35" ref="AL56:AL83">F56+J56+N56+R56+V56+Z56+AD56+AH56</f>
        <v>20000</v>
      </c>
      <c r="AM56" s="3">
        <f aca="true" t="shared" si="36" ref="AM56:AM83">G56+K56+O56+S56+W56+AA56+AE56+AI56</f>
        <v>20000</v>
      </c>
      <c r="AN56" s="3">
        <f aca="true" t="shared" si="37" ref="AN56:AN83">H56+L56+P56+T56+X56+AB56+AF56+AJ56</f>
        <v>0</v>
      </c>
      <c r="AO56" s="3">
        <f aca="true" t="shared" si="38" ref="AO56:AO83">I56+M56+Q56+U56+Y56+AC56+AG56+AK56</f>
        <v>0</v>
      </c>
      <c r="AP56" s="4">
        <f aca="true" t="shared" si="39" ref="AP56:AP83">AM56+AN56+AO56</f>
        <v>20000</v>
      </c>
      <c r="AQ56" s="59">
        <f aca="true" t="shared" si="40" ref="AQ56:AQ83">D56-E56-AP56</f>
        <v>0</v>
      </c>
    </row>
    <row r="57" spans="1:43" ht="60" customHeight="1">
      <c r="A57" s="74">
        <v>81</v>
      </c>
      <c r="B57" s="43">
        <v>46</v>
      </c>
      <c r="C57" s="38" t="s">
        <v>53</v>
      </c>
      <c r="D57" s="39">
        <v>1484646</v>
      </c>
      <c r="E57" s="39">
        <v>84646</v>
      </c>
      <c r="F57" s="39">
        <v>1400000</v>
      </c>
      <c r="G57" s="39">
        <v>1400000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">
        <f t="shared" si="35"/>
        <v>1400000</v>
      </c>
      <c r="AM57" s="3">
        <f t="shared" si="36"/>
        <v>1400000</v>
      </c>
      <c r="AN57" s="3">
        <f t="shared" si="37"/>
        <v>0</v>
      </c>
      <c r="AO57" s="3">
        <f t="shared" si="38"/>
        <v>0</v>
      </c>
      <c r="AP57" s="4">
        <f t="shared" si="39"/>
        <v>1400000</v>
      </c>
      <c r="AQ57" s="60">
        <f t="shared" si="40"/>
        <v>0</v>
      </c>
    </row>
    <row r="58" spans="1:43" ht="61.5" customHeight="1">
      <c r="A58" s="74">
        <v>47</v>
      </c>
      <c r="B58" s="43">
        <v>47</v>
      </c>
      <c r="C58" s="38" t="s">
        <v>142</v>
      </c>
      <c r="D58" s="40">
        <v>1293000</v>
      </c>
      <c r="E58" s="39"/>
      <c r="F58" s="39">
        <v>120000</v>
      </c>
      <c r="G58" s="3">
        <f>F58*40%</f>
        <v>48000</v>
      </c>
      <c r="H58" s="3">
        <f>F58*60%</f>
        <v>72000</v>
      </c>
      <c r="I58" s="39"/>
      <c r="J58" s="39">
        <v>1173000</v>
      </c>
      <c r="K58" s="3">
        <f>J58*40%</f>
        <v>469200</v>
      </c>
      <c r="L58" s="3">
        <f>J58*60%</f>
        <v>703800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">
        <f t="shared" si="35"/>
        <v>1293000</v>
      </c>
      <c r="AM58" s="3">
        <f t="shared" si="36"/>
        <v>517200</v>
      </c>
      <c r="AN58" s="3">
        <f t="shared" si="37"/>
        <v>775800</v>
      </c>
      <c r="AO58" s="3">
        <f t="shared" si="38"/>
        <v>0</v>
      </c>
      <c r="AP58" s="4">
        <f t="shared" si="39"/>
        <v>1293000</v>
      </c>
      <c r="AQ58" s="60">
        <f t="shared" si="40"/>
        <v>0</v>
      </c>
    </row>
    <row r="59" spans="1:43" ht="67.5" customHeight="1">
      <c r="A59" s="73">
        <v>46</v>
      </c>
      <c r="B59" s="43">
        <v>48</v>
      </c>
      <c r="C59" s="19" t="s">
        <v>84</v>
      </c>
      <c r="D59" s="39">
        <v>2760000</v>
      </c>
      <c r="E59" s="3"/>
      <c r="F59" s="3">
        <v>150000</v>
      </c>
      <c r="G59" s="3">
        <f>F59*40%</f>
        <v>60000</v>
      </c>
      <c r="H59" s="3">
        <f>F59*60%</f>
        <v>90000</v>
      </c>
      <c r="I59" s="3"/>
      <c r="J59" s="3">
        <v>1000000</v>
      </c>
      <c r="K59" s="3">
        <f>J59*40%</f>
        <v>400000</v>
      </c>
      <c r="L59" s="3">
        <f>J59*60%</f>
        <v>600000</v>
      </c>
      <c r="M59" s="3"/>
      <c r="N59" s="3">
        <v>1610000</v>
      </c>
      <c r="O59" s="3">
        <f>N59*40%</f>
        <v>644000</v>
      </c>
      <c r="P59" s="3">
        <f>N59*60%</f>
        <v>966000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>
        <f t="shared" si="35"/>
        <v>2760000</v>
      </c>
      <c r="AM59" s="3">
        <f t="shared" si="36"/>
        <v>1104000</v>
      </c>
      <c r="AN59" s="3">
        <f t="shared" si="37"/>
        <v>1656000</v>
      </c>
      <c r="AO59" s="3">
        <f t="shared" si="38"/>
        <v>0</v>
      </c>
      <c r="AP59" s="4">
        <f t="shared" si="39"/>
        <v>2760000</v>
      </c>
      <c r="AQ59" s="59">
        <f t="shared" si="40"/>
        <v>0</v>
      </c>
    </row>
    <row r="60" spans="1:43" ht="60" customHeight="1">
      <c r="A60" s="74">
        <v>49</v>
      </c>
      <c r="B60" s="43">
        <v>49</v>
      </c>
      <c r="C60" s="25" t="s">
        <v>143</v>
      </c>
      <c r="D60" s="26">
        <v>1652000</v>
      </c>
      <c r="E60" s="14">
        <v>62000</v>
      </c>
      <c r="F60" s="14">
        <v>40000</v>
      </c>
      <c r="G60" s="3">
        <f>F60*40%</f>
        <v>16000</v>
      </c>
      <c r="H60" s="3">
        <f>F60*60%</f>
        <v>24000</v>
      </c>
      <c r="I60" s="3"/>
      <c r="J60" s="14">
        <v>775000</v>
      </c>
      <c r="K60" s="3">
        <f>J60*40%</f>
        <v>310000</v>
      </c>
      <c r="L60" s="3">
        <f>J60*60%</f>
        <v>465000</v>
      </c>
      <c r="M60" s="14"/>
      <c r="N60" s="14">
        <v>775000</v>
      </c>
      <c r="O60" s="3">
        <f>N60*40%</f>
        <v>310000</v>
      </c>
      <c r="P60" s="3">
        <f>N60*60%</f>
        <v>465000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3">
        <f t="shared" si="35"/>
        <v>1590000</v>
      </c>
      <c r="AM60" s="3">
        <f t="shared" si="36"/>
        <v>636000</v>
      </c>
      <c r="AN60" s="3">
        <f t="shared" si="37"/>
        <v>954000</v>
      </c>
      <c r="AO60" s="3">
        <f t="shared" si="38"/>
        <v>0</v>
      </c>
      <c r="AP60" s="4">
        <f t="shared" si="39"/>
        <v>1590000</v>
      </c>
      <c r="AQ60" s="59">
        <f t="shared" si="40"/>
        <v>0</v>
      </c>
    </row>
    <row r="61" spans="1:43" ht="39" customHeight="1">
      <c r="A61" s="74">
        <v>51</v>
      </c>
      <c r="B61" s="43">
        <v>50</v>
      </c>
      <c r="C61" s="19" t="s">
        <v>144</v>
      </c>
      <c r="D61" s="5">
        <v>1599000</v>
      </c>
      <c r="E61" s="3"/>
      <c r="F61" s="3">
        <v>100000</v>
      </c>
      <c r="G61" s="3">
        <f>F61*40%</f>
        <v>40000</v>
      </c>
      <c r="H61" s="3">
        <f>F61*60%</f>
        <v>60000</v>
      </c>
      <c r="I61" s="3"/>
      <c r="J61" s="3">
        <v>150000</v>
      </c>
      <c r="K61" s="3">
        <f>J61*40%</f>
        <v>60000</v>
      </c>
      <c r="L61" s="3">
        <f>J61*60%</f>
        <v>90000</v>
      </c>
      <c r="M61" s="3"/>
      <c r="N61" s="3">
        <v>1349000</v>
      </c>
      <c r="O61" s="3">
        <f>N61*40%</f>
        <v>539600</v>
      </c>
      <c r="P61" s="3">
        <f>N61*60%</f>
        <v>809400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>
        <f t="shared" si="35"/>
        <v>1599000</v>
      </c>
      <c r="AM61" s="3">
        <f t="shared" si="36"/>
        <v>639600</v>
      </c>
      <c r="AN61" s="3">
        <f t="shared" si="37"/>
        <v>959400</v>
      </c>
      <c r="AO61" s="3">
        <f t="shared" si="38"/>
        <v>0</v>
      </c>
      <c r="AP61" s="4">
        <f t="shared" si="39"/>
        <v>1599000</v>
      </c>
      <c r="AQ61" s="59">
        <f t="shared" si="40"/>
        <v>0</v>
      </c>
    </row>
    <row r="62" spans="1:43" ht="41.25" customHeight="1">
      <c r="A62" s="73">
        <v>48</v>
      </c>
      <c r="B62" s="43">
        <v>51</v>
      </c>
      <c r="C62" s="25" t="s">
        <v>146</v>
      </c>
      <c r="D62" s="28">
        <v>3255000</v>
      </c>
      <c r="E62" s="14"/>
      <c r="F62" s="14">
        <v>150000</v>
      </c>
      <c r="G62" s="3">
        <f>F62*40%</f>
        <v>60000</v>
      </c>
      <c r="H62" s="3">
        <f>F62*60%</f>
        <v>90000</v>
      </c>
      <c r="I62" s="14"/>
      <c r="J62" s="14"/>
      <c r="K62" s="14"/>
      <c r="L62" s="14"/>
      <c r="M62" s="14"/>
      <c r="N62" s="14"/>
      <c r="O62" s="14"/>
      <c r="P62" s="14"/>
      <c r="Q62" s="14"/>
      <c r="R62" s="14">
        <v>3105000</v>
      </c>
      <c r="S62" s="3">
        <f>R62*40%</f>
        <v>1242000</v>
      </c>
      <c r="T62" s="3">
        <f>R62*60%</f>
        <v>1863000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3">
        <f t="shared" si="35"/>
        <v>3255000</v>
      </c>
      <c r="AM62" s="3">
        <f t="shared" si="36"/>
        <v>1302000</v>
      </c>
      <c r="AN62" s="3">
        <f t="shared" si="37"/>
        <v>1953000</v>
      </c>
      <c r="AO62" s="3">
        <f t="shared" si="38"/>
        <v>0</v>
      </c>
      <c r="AP62" s="4">
        <f t="shared" si="39"/>
        <v>3255000</v>
      </c>
      <c r="AQ62" s="61">
        <f t="shared" si="40"/>
        <v>0</v>
      </c>
    </row>
    <row r="63" spans="1:43" ht="64.5" customHeight="1">
      <c r="A63" s="74">
        <v>73</v>
      </c>
      <c r="B63" s="43">
        <v>52</v>
      </c>
      <c r="C63" s="19" t="s">
        <v>73</v>
      </c>
      <c r="D63" s="28">
        <v>540000</v>
      </c>
      <c r="E63" s="3"/>
      <c r="F63" s="3"/>
      <c r="G63" s="3"/>
      <c r="H63" s="3"/>
      <c r="I63" s="3"/>
      <c r="J63" s="3">
        <v>540000</v>
      </c>
      <c r="K63" s="3">
        <v>540000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>
        <f aca="true" t="shared" si="41" ref="AL63:AO64">F63+J63+N63+R63+V63+Z63+AD63+AH63</f>
        <v>540000</v>
      </c>
      <c r="AM63" s="3">
        <f t="shared" si="41"/>
        <v>540000</v>
      </c>
      <c r="AN63" s="3">
        <f t="shared" si="41"/>
        <v>0</v>
      </c>
      <c r="AO63" s="3">
        <f t="shared" si="41"/>
        <v>0</v>
      </c>
      <c r="AP63" s="4">
        <f>AM63+AN63+AO63</f>
        <v>540000</v>
      </c>
      <c r="AQ63" s="59">
        <f>D63-E63-AP63</f>
        <v>0</v>
      </c>
    </row>
    <row r="64" spans="1:43" ht="24">
      <c r="A64" s="74">
        <v>67</v>
      </c>
      <c r="B64" s="43">
        <v>53</v>
      </c>
      <c r="C64" s="19" t="s">
        <v>3</v>
      </c>
      <c r="D64" s="3">
        <v>250000</v>
      </c>
      <c r="E64" s="3"/>
      <c r="F64" s="3"/>
      <c r="G64" s="3"/>
      <c r="H64" s="3"/>
      <c r="I64" s="3"/>
      <c r="J64" s="3">
        <v>100000</v>
      </c>
      <c r="K64" s="3">
        <v>100000</v>
      </c>
      <c r="L64" s="3"/>
      <c r="M64" s="3"/>
      <c r="N64" s="3">
        <v>150000</v>
      </c>
      <c r="O64" s="3">
        <v>150000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>
        <f t="shared" si="41"/>
        <v>250000</v>
      </c>
      <c r="AM64" s="3">
        <f t="shared" si="41"/>
        <v>250000</v>
      </c>
      <c r="AN64" s="3">
        <f t="shared" si="41"/>
        <v>0</v>
      </c>
      <c r="AO64" s="3">
        <f t="shared" si="41"/>
        <v>0</v>
      </c>
      <c r="AP64" s="4">
        <f>AM64+AN64+AO64</f>
        <v>250000</v>
      </c>
      <c r="AQ64" s="59">
        <f>D64-E64-AP64</f>
        <v>0</v>
      </c>
    </row>
    <row r="65" spans="1:43" ht="24">
      <c r="A65" s="73">
        <v>50</v>
      </c>
      <c r="B65" s="43">
        <v>54</v>
      </c>
      <c r="C65" s="19" t="s">
        <v>64</v>
      </c>
      <c r="D65" s="5">
        <v>2174000</v>
      </c>
      <c r="E65" s="3"/>
      <c r="F65" s="3"/>
      <c r="G65" s="3"/>
      <c r="H65" s="3"/>
      <c r="I65" s="3"/>
      <c r="J65" s="3">
        <v>150000</v>
      </c>
      <c r="K65" s="3">
        <f>J65*40%</f>
        <v>60000</v>
      </c>
      <c r="L65" s="3">
        <f>J65*60%</f>
        <v>90000</v>
      </c>
      <c r="M65" s="3"/>
      <c r="N65" s="3"/>
      <c r="O65" s="3"/>
      <c r="P65" s="3"/>
      <c r="Q65" s="3"/>
      <c r="R65" s="3">
        <v>2024000</v>
      </c>
      <c r="S65" s="3">
        <f>R65*40%</f>
        <v>809600</v>
      </c>
      <c r="T65" s="3">
        <f>R65*60%</f>
        <v>1214400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14"/>
      <c r="AJ65" s="14"/>
      <c r="AK65" s="14"/>
      <c r="AL65" s="3">
        <f t="shared" si="35"/>
        <v>2174000</v>
      </c>
      <c r="AM65" s="3">
        <f t="shared" si="36"/>
        <v>869600</v>
      </c>
      <c r="AN65" s="3">
        <f t="shared" si="37"/>
        <v>1304400</v>
      </c>
      <c r="AO65" s="3">
        <f t="shared" si="38"/>
        <v>0</v>
      </c>
      <c r="AP65" s="4">
        <f t="shared" si="39"/>
        <v>2174000</v>
      </c>
      <c r="AQ65" s="59">
        <f t="shared" si="40"/>
        <v>0</v>
      </c>
    </row>
    <row r="66" spans="1:43" ht="41.25" customHeight="1">
      <c r="A66" s="73">
        <v>68</v>
      </c>
      <c r="B66" s="43">
        <v>55</v>
      </c>
      <c r="C66" s="19" t="s">
        <v>89</v>
      </c>
      <c r="D66" s="28">
        <v>2500000</v>
      </c>
      <c r="E66" s="3"/>
      <c r="F66" s="3"/>
      <c r="G66" s="3"/>
      <c r="H66" s="3"/>
      <c r="I66" s="3"/>
      <c r="J66" s="3">
        <v>100000</v>
      </c>
      <c r="K66" s="3">
        <v>100000</v>
      </c>
      <c r="L66" s="3"/>
      <c r="M66" s="3"/>
      <c r="N66" s="3">
        <v>1020000</v>
      </c>
      <c r="O66" s="3">
        <v>1020000</v>
      </c>
      <c r="P66" s="3"/>
      <c r="Q66" s="3"/>
      <c r="R66" s="3">
        <v>1380000</v>
      </c>
      <c r="S66" s="3">
        <v>1380000</v>
      </c>
      <c r="T66" s="39"/>
      <c r="U66" s="3"/>
      <c r="V66" s="3"/>
      <c r="W66" s="39"/>
      <c r="X66" s="39"/>
      <c r="Y66" s="3"/>
      <c r="Z66" s="3"/>
      <c r="AA66" s="39"/>
      <c r="AB66" s="39"/>
      <c r="AC66" s="3"/>
      <c r="AD66" s="3"/>
      <c r="AE66" s="39"/>
      <c r="AF66" s="39"/>
      <c r="AG66" s="3"/>
      <c r="AH66" s="3"/>
      <c r="AI66" s="39"/>
      <c r="AJ66" s="39"/>
      <c r="AK66" s="3"/>
      <c r="AL66" s="3">
        <f t="shared" si="35"/>
        <v>2500000</v>
      </c>
      <c r="AM66" s="3">
        <f t="shared" si="36"/>
        <v>2500000</v>
      </c>
      <c r="AN66" s="3">
        <f t="shared" si="37"/>
        <v>0</v>
      </c>
      <c r="AO66" s="3">
        <f t="shared" si="38"/>
        <v>0</v>
      </c>
      <c r="AP66" s="4">
        <f t="shared" si="39"/>
        <v>2500000</v>
      </c>
      <c r="AQ66" s="59">
        <f t="shared" si="40"/>
        <v>0</v>
      </c>
    </row>
    <row r="67" spans="1:43" ht="24">
      <c r="A67" s="73">
        <v>76</v>
      </c>
      <c r="B67" s="43">
        <v>56</v>
      </c>
      <c r="C67" s="19" t="s">
        <v>4</v>
      </c>
      <c r="D67" s="3">
        <v>700000</v>
      </c>
      <c r="E67" s="3"/>
      <c r="F67" s="3"/>
      <c r="G67" s="3"/>
      <c r="H67" s="3"/>
      <c r="I67" s="3"/>
      <c r="J67" s="3">
        <v>100000</v>
      </c>
      <c r="K67" s="3">
        <v>100000</v>
      </c>
      <c r="L67" s="3"/>
      <c r="M67" s="3"/>
      <c r="N67" s="3">
        <v>100000</v>
      </c>
      <c r="O67" s="3">
        <v>100000</v>
      </c>
      <c r="P67" s="3"/>
      <c r="Q67" s="3"/>
      <c r="R67" s="3">
        <v>100000</v>
      </c>
      <c r="S67" s="3">
        <v>100000</v>
      </c>
      <c r="T67" s="3"/>
      <c r="U67" s="3"/>
      <c r="V67" s="3">
        <v>100000</v>
      </c>
      <c r="W67" s="3">
        <v>100000</v>
      </c>
      <c r="X67" s="3"/>
      <c r="Y67" s="3"/>
      <c r="Z67" s="3">
        <v>100000</v>
      </c>
      <c r="AA67" s="3">
        <v>100000</v>
      </c>
      <c r="AB67" s="3"/>
      <c r="AC67" s="3"/>
      <c r="AD67" s="3">
        <v>100000</v>
      </c>
      <c r="AE67" s="3">
        <v>100000</v>
      </c>
      <c r="AF67" s="3"/>
      <c r="AG67" s="3"/>
      <c r="AH67" s="3">
        <v>100000</v>
      </c>
      <c r="AI67" s="3">
        <v>100000</v>
      </c>
      <c r="AJ67" s="3"/>
      <c r="AK67" s="3"/>
      <c r="AL67" s="3">
        <f t="shared" si="35"/>
        <v>700000</v>
      </c>
      <c r="AM67" s="3">
        <f t="shared" si="36"/>
        <v>700000</v>
      </c>
      <c r="AN67" s="3">
        <f t="shared" si="37"/>
        <v>0</v>
      </c>
      <c r="AO67" s="3">
        <f t="shared" si="38"/>
        <v>0</v>
      </c>
      <c r="AP67" s="4">
        <f t="shared" si="39"/>
        <v>700000</v>
      </c>
      <c r="AQ67" s="59">
        <f t="shared" si="40"/>
        <v>0</v>
      </c>
    </row>
    <row r="68" spans="1:43" ht="60">
      <c r="A68" s="73">
        <v>74</v>
      </c>
      <c r="B68" s="43">
        <v>57</v>
      </c>
      <c r="C68" s="19" t="s">
        <v>74</v>
      </c>
      <c r="D68" s="28">
        <v>100000</v>
      </c>
      <c r="E68" s="3"/>
      <c r="F68" s="3"/>
      <c r="G68" s="3"/>
      <c r="H68" s="3"/>
      <c r="I68" s="3"/>
      <c r="J68" s="3"/>
      <c r="K68" s="3"/>
      <c r="L68" s="3"/>
      <c r="M68" s="3"/>
      <c r="N68" s="3">
        <v>100000</v>
      </c>
      <c r="O68" s="3">
        <v>100000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>
        <f t="shared" si="35"/>
        <v>100000</v>
      </c>
      <c r="AM68" s="3">
        <f t="shared" si="36"/>
        <v>100000</v>
      </c>
      <c r="AN68" s="3">
        <f t="shared" si="37"/>
        <v>0</v>
      </c>
      <c r="AO68" s="3">
        <f t="shared" si="38"/>
        <v>0</v>
      </c>
      <c r="AP68" s="4">
        <f t="shared" si="39"/>
        <v>100000</v>
      </c>
      <c r="AQ68" s="59">
        <f t="shared" si="40"/>
        <v>0</v>
      </c>
    </row>
    <row r="69" spans="1:43" ht="22.5" customHeight="1">
      <c r="A69" s="73">
        <v>82</v>
      </c>
      <c r="B69" s="43">
        <v>58</v>
      </c>
      <c r="C69" s="25" t="s">
        <v>98</v>
      </c>
      <c r="D69" s="28">
        <v>200000</v>
      </c>
      <c r="E69" s="14"/>
      <c r="F69" s="14"/>
      <c r="G69" s="14"/>
      <c r="H69" s="14"/>
      <c r="I69" s="14"/>
      <c r="J69" s="14"/>
      <c r="K69" s="14"/>
      <c r="L69" s="14"/>
      <c r="M69" s="14"/>
      <c r="N69" s="14">
        <v>200000</v>
      </c>
      <c r="O69" s="14">
        <v>200000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3">
        <f t="shared" si="35"/>
        <v>200000</v>
      </c>
      <c r="AM69" s="3">
        <f t="shared" si="36"/>
        <v>200000</v>
      </c>
      <c r="AN69" s="3">
        <f t="shared" si="37"/>
        <v>0</v>
      </c>
      <c r="AO69" s="3">
        <f t="shared" si="38"/>
        <v>0</v>
      </c>
      <c r="AP69" s="4">
        <f t="shared" si="39"/>
        <v>200000</v>
      </c>
      <c r="AQ69" s="59">
        <f t="shared" si="40"/>
        <v>0</v>
      </c>
    </row>
    <row r="70" spans="1:43" ht="36">
      <c r="A70" s="74">
        <v>83</v>
      </c>
      <c r="B70" s="43">
        <v>59</v>
      </c>
      <c r="C70" s="19" t="s">
        <v>7</v>
      </c>
      <c r="D70" s="28">
        <v>400000</v>
      </c>
      <c r="E70" s="3"/>
      <c r="F70" s="3"/>
      <c r="G70" s="3"/>
      <c r="H70" s="3"/>
      <c r="I70" s="3"/>
      <c r="J70" s="3"/>
      <c r="K70" s="3"/>
      <c r="L70" s="3"/>
      <c r="M70" s="3"/>
      <c r="N70" s="3">
        <v>400000</v>
      </c>
      <c r="O70" s="3">
        <v>400000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>
        <f t="shared" si="35"/>
        <v>400000</v>
      </c>
      <c r="AM70" s="3">
        <f t="shared" si="36"/>
        <v>400000</v>
      </c>
      <c r="AN70" s="3">
        <f t="shared" si="37"/>
        <v>0</v>
      </c>
      <c r="AO70" s="3">
        <f t="shared" si="38"/>
        <v>0</v>
      </c>
      <c r="AP70" s="4">
        <f t="shared" si="39"/>
        <v>400000</v>
      </c>
      <c r="AQ70" s="59">
        <f t="shared" si="40"/>
        <v>0</v>
      </c>
    </row>
    <row r="71" spans="1:43" ht="48">
      <c r="A71" s="73">
        <v>84</v>
      </c>
      <c r="B71" s="43">
        <v>60</v>
      </c>
      <c r="C71" s="19" t="s">
        <v>67</v>
      </c>
      <c r="D71" s="14">
        <v>75000</v>
      </c>
      <c r="E71" s="3"/>
      <c r="F71" s="3"/>
      <c r="G71" s="3"/>
      <c r="H71" s="3"/>
      <c r="I71" s="3"/>
      <c r="J71" s="3"/>
      <c r="K71" s="3"/>
      <c r="L71" s="3"/>
      <c r="M71" s="3"/>
      <c r="N71" s="3">
        <v>75000</v>
      </c>
      <c r="O71" s="3">
        <v>75000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>
        <f t="shared" si="35"/>
        <v>75000</v>
      </c>
      <c r="AM71" s="3">
        <f t="shared" si="36"/>
        <v>75000</v>
      </c>
      <c r="AN71" s="3">
        <f t="shared" si="37"/>
        <v>0</v>
      </c>
      <c r="AO71" s="3">
        <f t="shared" si="38"/>
        <v>0</v>
      </c>
      <c r="AP71" s="4">
        <f t="shared" si="39"/>
        <v>75000</v>
      </c>
      <c r="AQ71" s="59">
        <f t="shared" si="40"/>
        <v>0</v>
      </c>
    </row>
    <row r="72" spans="1:43" ht="39" customHeight="1">
      <c r="A72" s="74">
        <v>69</v>
      </c>
      <c r="B72" s="43">
        <v>61</v>
      </c>
      <c r="C72" s="19" t="s">
        <v>90</v>
      </c>
      <c r="D72" s="3">
        <v>2150000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v>150000</v>
      </c>
      <c r="S72" s="39">
        <f>R72*40%</f>
        <v>60000</v>
      </c>
      <c r="T72" s="39">
        <f>R72*60%</f>
        <v>90000</v>
      </c>
      <c r="U72" s="3"/>
      <c r="V72" s="3">
        <v>1000000</v>
      </c>
      <c r="W72" s="39">
        <f>V72*40%</f>
        <v>400000</v>
      </c>
      <c r="X72" s="39">
        <f>V72*60%</f>
        <v>600000</v>
      </c>
      <c r="Y72" s="3"/>
      <c r="Z72" s="3">
        <v>1000000</v>
      </c>
      <c r="AA72" s="39">
        <f>Z72*40%</f>
        <v>400000</v>
      </c>
      <c r="AB72" s="39">
        <f>Z72*60%</f>
        <v>600000</v>
      </c>
      <c r="AC72" s="3"/>
      <c r="AD72" s="3"/>
      <c r="AE72" s="39"/>
      <c r="AF72" s="39"/>
      <c r="AG72" s="3"/>
      <c r="AH72" s="3"/>
      <c r="AI72" s="3"/>
      <c r="AJ72" s="3"/>
      <c r="AK72" s="3"/>
      <c r="AL72" s="3">
        <f t="shared" si="35"/>
        <v>2150000</v>
      </c>
      <c r="AM72" s="3">
        <f t="shared" si="36"/>
        <v>860000</v>
      </c>
      <c r="AN72" s="3">
        <f t="shared" si="37"/>
        <v>1290000</v>
      </c>
      <c r="AO72" s="3">
        <f t="shared" si="38"/>
        <v>0</v>
      </c>
      <c r="AP72" s="4">
        <f t="shared" si="39"/>
        <v>2150000</v>
      </c>
      <c r="AQ72" s="59">
        <f t="shared" si="40"/>
        <v>0</v>
      </c>
    </row>
    <row r="73" spans="1:43" ht="47.25" customHeight="1">
      <c r="A73" s="74">
        <v>85</v>
      </c>
      <c r="B73" s="43">
        <v>62</v>
      </c>
      <c r="C73" s="20" t="s">
        <v>75</v>
      </c>
      <c r="D73" s="3">
        <v>1230000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v>30000</v>
      </c>
      <c r="S73" s="3">
        <v>30000</v>
      </c>
      <c r="T73" s="3"/>
      <c r="U73" s="3"/>
      <c r="V73" s="3">
        <v>600000</v>
      </c>
      <c r="W73" s="3">
        <v>600000</v>
      </c>
      <c r="X73" s="3"/>
      <c r="Y73" s="3"/>
      <c r="Z73" s="3">
        <v>600000</v>
      </c>
      <c r="AA73" s="3">
        <v>600000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>
        <f t="shared" si="35"/>
        <v>1230000</v>
      </c>
      <c r="AM73" s="3">
        <f t="shared" si="36"/>
        <v>1230000</v>
      </c>
      <c r="AN73" s="3">
        <f t="shared" si="37"/>
        <v>0</v>
      </c>
      <c r="AO73" s="3">
        <f t="shared" si="38"/>
        <v>0</v>
      </c>
      <c r="AP73" s="4">
        <f t="shared" si="39"/>
        <v>1230000</v>
      </c>
      <c r="AQ73" s="59">
        <f t="shared" si="40"/>
        <v>0</v>
      </c>
    </row>
    <row r="74" spans="1:43" ht="24">
      <c r="A74" s="73">
        <v>56</v>
      </c>
      <c r="B74" s="43">
        <v>63</v>
      </c>
      <c r="C74" s="19" t="s">
        <v>49</v>
      </c>
      <c r="D74" s="5">
        <v>1712000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9"/>
      <c r="P74" s="39"/>
      <c r="Q74" s="3"/>
      <c r="R74" s="3"/>
      <c r="S74" s="39"/>
      <c r="T74" s="39"/>
      <c r="U74" s="3"/>
      <c r="V74" s="3">
        <v>240000</v>
      </c>
      <c r="W74" s="39">
        <f>V74*40%</f>
        <v>96000</v>
      </c>
      <c r="X74" s="39">
        <f>V74*60%</f>
        <v>144000</v>
      </c>
      <c r="Y74" s="3"/>
      <c r="Z74" s="3">
        <v>1472000</v>
      </c>
      <c r="AA74" s="39">
        <f>Z74*40%</f>
        <v>588800</v>
      </c>
      <c r="AB74" s="39">
        <f>Z74*60%</f>
        <v>883200</v>
      </c>
      <c r="AC74" s="3"/>
      <c r="AD74" s="3"/>
      <c r="AE74" s="3"/>
      <c r="AF74" s="3"/>
      <c r="AG74" s="3"/>
      <c r="AH74" s="3"/>
      <c r="AI74" s="3"/>
      <c r="AJ74" s="3"/>
      <c r="AK74" s="3"/>
      <c r="AL74" s="3">
        <f t="shared" si="35"/>
        <v>1712000</v>
      </c>
      <c r="AM74" s="3">
        <f t="shared" si="36"/>
        <v>684800</v>
      </c>
      <c r="AN74" s="3">
        <f t="shared" si="37"/>
        <v>1027200</v>
      </c>
      <c r="AO74" s="3">
        <f t="shared" si="38"/>
        <v>0</v>
      </c>
      <c r="AP74" s="4">
        <f t="shared" si="39"/>
        <v>1712000</v>
      </c>
      <c r="AQ74" s="59">
        <f t="shared" si="40"/>
        <v>0</v>
      </c>
    </row>
    <row r="75" spans="1:43" ht="24">
      <c r="A75" s="74">
        <v>57</v>
      </c>
      <c r="B75" s="43">
        <v>64</v>
      </c>
      <c r="C75" s="19" t="s">
        <v>50</v>
      </c>
      <c r="D75" s="39">
        <v>2760000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9"/>
      <c r="T75" s="39"/>
      <c r="U75" s="3"/>
      <c r="V75" s="3">
        <v>60000</v>
      </c>
      <c r="W75" s="39">
        <f>V75*40%</f>
        <v>24000</v>
      </c>
      <c r="X75" s="39">
        <f>V75*60%</f>
        <v>36000</v>
      </c>
      <c r="Y75" s="3"/>
      <c r="Z75" s="3">
        <v>2700000</v>
      </c>
      <c r="AA75" s="39">
        <f>Z75*40%</f>
        <v>1080000</v>
      </c>
      <c r="AB75" s="39">
        <f>Z75*60%</f>
        <v>1620000</v>
      </c>
      <c r="AC75" s="3"/>
      <c r="AD75" s="3"/>
      <c r="AE75" s="3"/>
      <c r="AF75" s="3"/>
      <c r="AG75" s="3"/>
      <c r="AH75" s="3"/>
      <c r="AI75" s="3"/>
      <c r="AJ75" s="3"/>
      <c r="AK75" s="3"/>
      <c r="AL75" s="3">
        <f t="shared" si="35"/>
        <v>2760000</v>
      </c>
      <c r="AM75" s="3">
        <f t="shared" si="36"/>
        <v>1104000</v>
      </c>
      <c r="AN75" s="3">
        <f t="shared" si="37"/>
        <v>1656000</v>
      </c>
      <c r="AO75" s="3">
        <f t="shared" si="38"/>
        <v>0</v>
      </c>
      <c r="AP75" s="4">
        <f t="shared" si="39"/>
        <v>2760000</v>
      </c>
      <c r="AQ75" s="59">
        <f t="shared" si="40"/>
        <v>0</v>
      </c>
    </row>
    <row r="76" spans="1:43" ht="32.25" customHeight="1">
      <c r="A76" s="73">
        <v>70</v>
      </c>
      <c r="B76" s="43">
        <v>65</v>
      </c>
      <c r="C76" s="19" t="s">
        <v>91</v>
      </c>
      <c r="D76" s="3">
        <v>10500000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9"/>
      <c r="T76" s="39"/>
      <c r="U76" s="3"/>
      <c r="V76" s="3">
        <v>400000</v>
      </c>
      <c r="W76" s="3">
        <v>400000</v>
      </c>
      <c r="X76" s="39"/>
      <c r="Y76" s="3"/>
      <c r="Z76" s="3">
        <v>1000000</v>
      </c>
      <c r="AA76" s="3">
        <v>1000000</v>
      </c>
      <c r="AB76" s="39"/>
      <c r="AC76" s="3"/>
      <c r="AD76" s="3">
        <v>1000000</v>
      </c>
      <c r="AE76" s="3">
        <v>1000000</v>
      </c>
      <c r="AF76" s="39"/>
      <c r="AG76" s="3"/>
      <c r="AH76" s="3">
        <v>1000000</v>
      </c>
      <c r="AI76" s="3">
        <v>1000000</v>
      </c>
      <c r="AJ76" s="3"/>
      <c r="AK76" s="3"/>
      <c r="AL76" s="3">
        <f t="shared" si="35"/>
        <v>3400000</v>
      </c>
      <c r="AM76" s="3">
        <f t="shared" si="36"/>
        <v>3400000</v>
      </c>
      <c r="AN76" s="3">
        <f t="shared" si="37"/>
        <v>0</v>
      </c>
      <c r="AO76" s="3">
        <f t="shared" si="38"/>
        <v>0</v>
      </c>
      <c r="AP76" s="4">
        <f t="shared" si="39"/>
        <v>3400000</v>
      </c>
      <c r="AQ76" s="59">
        <f t="shared" si="40"/>
        <v>7100000</v>
      </c>
    </row>
    <row r="77" spans="1:43" ht="26.25" customHeight="1">
      <c r="A77" s="73">
        <v>58</v>
      </c>
      <c r="B77" s="43">
        <v>66</v>
      </c>
      <c r="C77" s="25" t="s">
        <v>51</v>
      </c>
      <c r="D77" s="26">
        <v>3895000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>
        <v>100000</v>
      </c>
      <c r="AA77" s="39">
        <f>Z77*40%</f>
        <v>40000</v>
      </c>
      <c r="AB77" s="39">
        <f>Z77*60%</f>
        <v>60000</v>
      </c>
      <c r="AC77" s="14"/>
      <c r="AD77" s="14">
        <v>1898000</v>
      </c>
      <c r="AE77" s="39">
        <f>AD77*40%</f>
        <v>759200</v>
      </c>
      <c r="AF77" s="39">
        <f>AD77*60%</f>
        <v>1138800</v>
      </c>
      <c r="AG77" s="14"/>
      <c r="AH77" s="14">
        <v>1897000</v>
      </c>
      <c r="AI77" s="39">
        <f>AH77*40%</f>
        <v>758800</v>
      </c>
      <c r="AJ77" s="39">
        <f>AH77*60%</f>
        <v>1138200</v>
      </c>
      <c r="AK77" s="14"/>
      <c r="AL77" s="3">
        <f t="shared" si="35"/>
        <v>3895000</v>
      </c>
      <c r="AM77" s="3">
        <f t="shared" si="36"/>
        <v>1558000</v>
      </c>
      <c r="AN77" s="3">
        <f t="shared" si="37"/>
        <v>2337000</v>
      </c>
      <c r="AO77" s="3">
        <f t="shared" si="38"/>
        <v>0</v>
      </c>
      <c r="AP77" s="4">
        <f t="shared" si="39"/>
        <v>3895000</v>
      </c>
      <c r="AQ77" s="61">
        <f t="shared" si="40"/>
        <v>0</v>
      </c>
    </row>
    <row r="78" spans="1:43" ht="24">
      <c r="A78" s="73">
        <v>60</v>
      </c>
      <c r="B78" s="43">
        <v>67</v>
      </c>
      <c r="C78" s="19" t="s">
        <v>52</v>
      </c>
      <c r="D78" s="28">
        <v>3312000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>
        <v>100000</v>
      </c>
      <c r="AA78" s="39">
        <f>Z78*40%</f>
        <v>40000</v>
      </c>
      <c r="AB78" s="39">
        <f>Z78*60%</f>
        <v>60000</v>
      </c>
      <c r="AC78" s="3"/>
      <c r="AD78" s="3">
        <v>1556000</v>
      </c>
      <c r="AE78" s="39">
        <f>AD78*40%</f>
        <v>622400</v>
      </c>
      <c r="AF78" s="39">
        <f>AD78*60%</f>
        <v>933600</v>
      </c>
      <c r="AG78" s="3"/>
      <c r="AH78" s="3">
        <v>1656000</v>
      </c>
      <c r="AI78" s="39">
        <f>AH78*40%</f>
        <v>662400</v>
      </c>
      <c r="AJ78" s="39">
        <f>AH78*60%</f>
        <v>993600</v>
      </c>
      <c r="AK78" s="3"/>
      <c r="AL78" s="3">
        <f t="shared" si="35"/>
        <v>3312000</v>
      </c>
      <c r="AM78" s="3">
        <f t="shared" si="36"/>
        <v>1324800</v>
      </c>
      <c r="AN78" s="3">
        <f t="shared" si="37"/>
        <v>1987200</v>
      </c>
      <c r="AO78" s="3">
        <f t="shared" si="38"/>
        <v>0</v>
      </c>
      <c r="AP78" s="4">
        <f t="shared" si="39"/>
        <v>3312000</v>
      </c>
      <c r="AQ78" s="59">
        <f t="shared" si="40"/>
        <v>0</v>
      </c>
    </row>
    <row r="79" spans="1:43" ht="24">
      <c r="A79" s="74">
        <v>61</v>
      </c>
      <c r="B79" s="43">
        <v>68</v>
      </c>
      <c r="C79" s="38" t="s">
        <v>107</v>
      </c>
      <c r="D79" s="40">
        <v>14000000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>
        <v>500000</v>
      </c>
      <c r="AA79" s="39">
        <f>Z79*40%</f>
        <v>200000</v>
      </c>
      <c r="AB79" s="39">
        <f>Z79*60%</f>
        <v>300000</v>
      </c>
      <c r="AC79" s="39"/>
      <c r="AD79" s="39">
        <v>6500000</v>
      </c>
      <c r="AE79" s="39">
        <f>AD79*40%</f>
        <v>2600000</v>
      </c>
      <c r="AF79" s="39">
        <f>AD79*60%</f>
        <v>3900000</v>
      </c>
      <c r="AG79" s="39"/>
      <c r="AH79" s="39">
        <v>7000000</v>
      </c>
      <c r="AI79" s="39">
        <f>AH79*40%</f>
        <v>2800000</v>
      </c>
      <c r="AJ79" s="39">
        <f>AH79*60%</f>
        <v>4200000</v>
      </c>
      <c r="AK79" s="39"/>
      <c r="AL79" s="3">
        <f t="shared" si="35"/>
        <v>14000000</v>
      </c>
      <c r="AM79" s="3">
        <f t="shared" si="36"/>
        <v>5600000</v>
      </c>
      <c r="AN79" s="3">
        <f t="shared" si="37"/>
        <v>8400000</v>
      </c>
      <c r="AO79" s="3">
        <f t="shared" si="38"/>
        <v>0</v>
      </c>
      <c r="AP79" s="4">
        <f t="shared" si="39"/>
        <v>14000000</v>
      </c>
      <c r="AQ79" s="60">
        <f t="shared" si="40"/>
        <v>0</v>
      </c>
    </row>
    <row r="80" spans="1:43" ht="36">
      <c r="A80" s="74">
        <v>65</v>
      </c>
      <c r="B80" s="43">
        <v>69</v>
      </c>
      <c r="C80" s="19" t="s">
        <v>1</v>
      </c>
      <c r="D80" s="3">
        <v>2600000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>
        <v>100000</v>
      </c>
      <c r="AA80" s="39">
        <f>Z80*40%</f>
        <v>40000</v>
      </c>
      <c r="AB80" s="39">
        <f>Z80*60%</f>
        <v>60000</v>
      </c>
      <c r="AC80" s="3"/>
      <c r="AD80" s="3">
        <v>1200000</v>
      </c>
      <c r="AE80" s="39">
        <f>AD80*40%</f>
        <v>480000</v>
      </c>
      <c r="AF80" s="39">
        <f>AD80*60%</f>
        <v>720000</v>
      </c>
      <c r="AG80" s="3"/>
      <c r="AH80" s="3">
        <v>1300000</v>
      </c>
      <c r="AI80" s="39">
        <f>AH80*40%</f>
        <v>520000</v>
      </c>
      <c r="AJ80" s="39">
        <f>AH80*60%</f>
        <v>780000</v>
      </c>
      <c r="AK80" s="3"/>
      <c r="AL80" s="3">
        <f t="shared" si="35"/>
        <v>2600000</v>
      </c>
      <c r="AM80" s="3">
        <f t="shared" si="36"/>
        <v>1040000</v>
      </c>
      <c r="AN80" s="3">
        <f t="shared" si="37"/>
        <v>1560000</v>
      </c>
      <c r="AO80" s="3">
        <f t="shared" si="38"/>
        <v>0</v>
      </c>
      <c r="AP80" s="4">
        <f t="shared" si="39"/>
        <v>2600000</v>
      </c>
      <c r="AQ80" s="59">
        <f t="shared" si="40"/>
        <v>0</v>
      </c>
    </row>
    <row r="81" spans="1:43" ht="39" customHeight="1">
      <c r="A81" s="73">
        <v>64</v>
      </c>
      <c r="B81" s="43">
        <v>70</v>
      </c>
      <c r="C81" s="19" t="s">
        <v>72</v>
      </c>
      <c r="D81" s="3">
        <v>720000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>
        <v>720000</v>
      </c>
      <c r="AE81" s="3">
        <v>720000</v>
      </c>
      <c r="AF81" s="3"/>
      <c r="AG81" s="3"/>
      <c r="AH81" s="3"/>
      <c r="AI81" s="3"/>
      <c r="AJ81" s="3"/>
      <c r="AK81" s="3"/>
      <c r="AL81" s="3">
        <f t="shared" si="35"/>
        <v>720000</v>
      </c>
      <c r="AM81" s="3">
        <f t="shared" si="36"/>
        <v>720000</v>
      </c>
      <c r="AN81" s="3">
        <f t="shared" si="37"/>
        <v>0</v>
      </c>
      <c r="AO81" s="3">
        <f t="shared" si="38"/>
        <v>0</v>
      </c>
      <c r="AP81" s="4">
        <f t="shared" si="39"/>
        <v>720000</v>
      </c>
      <c r="AQ81" s="59">
        <f t="shared" si="40"/>
        <v>0</v>
      </c>
    </row>
    <row r="82" spans="1:43" ht="48.75" customHeight="1">
      <c r="A82" s="73"/>
      <c r="B82" s="43">
        <v>71</v>
      </c>
      <c r="C82" s="19" t="s">
        <v>71</v>
      </c>
      <c r="D82" s="3">
        <v>650000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650000</v>
      </c>
      <c r="AE82" s="3">
        <v>650000</v>
      </c>
      <c r="AF82" s="5"/>
      <c r="AG82" s="3"/>
      <c r="AH82" s="3"/>
      <c r="AI82" s="5"/>
      <c r="AJ82" s="5"/>
      <c r="AK82" s="3"/>
      <c r="AL82" s="3">
        <f t="shared" si="35"/>
        <v>650000</v>
      </c>
      <c r="AM82" s="3">
        <f t="shared" si="36"/>
        <v>650000</v>
      </c>
      <c r="AN82" s="3">
        <f>H82+L82+P82+T82+X82+AB82+AF82+AJ82</f>
        <v>0</v>
      </c>
      <c r="AO82" s="3">
        <f>I82+M82+Q82+U82+Y82+AC82+AG82+AK82</f>
        <v>0</v>
      </c>
      <c r="AP82" s="4">
        <f>AM82+AN82+AO82</f>
        <v>650000</v>
      </c>
      <c r="AQ82" s="59">
        <f>D82-E82-AP82</f>
        <v>0</v>
      </c>
    </row>
    <row r="83" spans="1:43" ht="24">
      <c r="A83" s="73">
        <v>80</v>
      </c>
      <c r="B83" s="43">
        <v>72</v>
      </c>
      <c r="C83" s="19" t="s">
        <v>6</v>
      </c>
      <c r="D83" s="3">
        <v>300000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>
        <v>300000</v>
      </c>
      <c r="AE83" s="3">
        <v>300000</v>
      </c>
      <c r="AF83" s="39"/>
      <c r="AG83" s="3"/>
      <c r="AH83" s="3"/>
      <c r="AI83" s="39"/>
      <c r="AJ83" s="39"/>
      <c r="AK83" s="3"/>
      <c r="AL83" s="3">
        <f t="shared" si="35"/>
        <v>300000</v>
      </c>
      <c r="AM83" s="3">
        <f t="shared" si="36"/>
        <v>300000</v>
      </c>
      <c r="AN83" s="3">
        <f t="shared" si="37"/>
        <v>0</v>
      </c>
      <c r="AO83" s="3">
        <f t="shared" si="38"/>
        <v>0</v>
      </c>
      <c r="AP83" s="4">
        <f t="shared" si="39"/>
        <v>300000</v>
      </c>
      <c r="AQ83" s="59">
        <f t="shared" si="40"/>
        <v>0</v>
      </c>
    </row>
    <row r="84" spans="1:43" ht="24">
      <c r="A84" s="73">
        <v>52</v>
      </c>
      <c r="B84" s="43">
        <v>73</v>
      </c>
      <c r="C84" s="19" t="s">
        <v>85</v>
      </c>
      <c r="D84" s="39">
        <v>1736000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>
        <v>180000</v>
      </c>
      <c r="AE84" s="3">
        <f>AD84*40%</f>
        <v>72000</v>
      </c>
      <c r="AF84" s="3">
        <f>AD84*60%</f>
        <v>108000</v>
      </c>
      <c r="AG84" s="3"/>
      <c r="AH84" s="3">
        <v>1556000</v>
      </c>
      <c r="AI84" s="3">
        <f>AH84*40%</f>
        <v>622400</v>
      </c>
      <c r="AJ84" s="3">
        <f>AH84*60%</f>
        <v>933600</v>
      </c>
      <c r="AK84" s="14"/>
      <c r="AL84" s="3">
        <f aca="true" t="shared" si="42" ref="AL84:AL89">F84+J84+N84+R84+V84+Z84+AD84+AH84</f>
        <v>1736000</v>
      </c>
      <c r="AM84" s="3">
        <f aca="true" t="shared" si="43" ref="AM84:AM89">G84+K84+O84+S84+W84+AA84+AE84+AI84</f>
        <v>694400</v>
      </c>
      <c r="AN84" s="3">
        <f aca="true" t="shared" si="44" ref="AN84:AN89">H84+L84+P84+T84+X84+AB84+AF84+AJ84</f>
        <v>1041600</v>
      </c>
      <c r="AO84" s="3">
        <f aca="true" t="shared" si="45" ref="AO84:AO89">I84+M84+Q84+U84+Y84+AC84+AG84+AK84</f>
        <v>0</v>
      </c>
      <c r="AP84" s="4">
        <f aca="true" t="shared" si="46" ref="AP84:AP89">AM84+AN84+AO84</f>
        <v>1736000</v>
      </c>
      <c r="AQ84" s="59">
        <f aca="true" t="shared" si="47" ref="AQ84:AQ89">D84-E84-AP84</f>
        <v>0</v>
      </c>
    </row>
    <row r="85" spans="1:43" ht="36" customHeight="1">
      <c r="A85" s="74">
        <v>55</v>
      </c>
      <c r="B85" s="43">
        <v>74</v>
      </c>
      <c r="C85" s="25" t="s">
        <v>48</v>
      </c>
      <c r="D85" s="40">
        <v>1204000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39"/>
      <c r="P85" s="39"/>
      <c r="Q85" s="14"/>
      <c r="R85" s="14"/>
      <c r="S85" s="39"/>
      <c r="T85" s="39"/>
      <c r="U85" s="14"/>
      <c r="V85" s="14"/>
      <c r="W85" s="14"/>
      <c r="X85" s="14"/>
      <c r="Y85" s="14"/>
      <c r="Z85" s="14"/>
      <c r="AA85" s="14"/>
      <c r="AB85" s="14"/>
      <c r="AC85" s="14"/>
      <c r="AD85" s="14">
        <v>100000</v>
      </c>
      <c r="AE85" s="3">
        <f>AD85*40%</f>
        <v>40000</v>
      </c>
      <c r="AF85" s="3">
        <f>AD85*60%</f>
        <v>60000</v>
      </c>
      <c r="AG85" s="14"/>
      <c r="AH85" s="14">
        <v>1104000</v>
      </c>
      <c r="AI85" s="3">
        <f>AH85*40%</f>
        <v>441600</v>
      </c>
      <c r="AJ85" s="3">
        <f>AH85*60%</f>
        <v>662400</v>
      </c>
      <c r="AK85" s="14"/>
      <c r="AL85" s="3">
        <f t="shared" si="42"/>
        <v>1204000</v>
      </c>
      <c r="AM85" s="3">
        <f t="shared" si="43"/>
        <v>481600</v>
      </c>
      <c r="AN85" s="3">
        <f t="shared" si="44"/>
        <v>722400</v>
      </c>
      <c r="AO85" s="3">
        <f t="shared" si="45"/>
        <v>0</v>
      </c>
      <c r="AP85" s="4">
        <f t="shared" si="46"/>
        <v>1204000</v>
      </c>
      <c r="AQ85" s="59">
        <f t="shared" si="47"/>
        <v>0</v>
      </c>
    </row>
    <row r="86" spans="1:43" ht="48">
      <c r="A86" s="73">
        <v>62</v>
      </c>
      <c r="B86" s="43">
        <v>75</v>
      </c>
      <c r="C86" s="19" t="s">
        <v>88</v>
      </c>
      <c r="D86" s="14">
        <v>350000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>
        <v>50000</v>
      </c>
      <c r="AE86" s="3">
        <v>50000</v>
      </c>
      <c r="AF86" s="3"/>
      <c r="AG86" s="3"/>
      <c r="AH86" s="3">
        <v>300000</v>
      </c>
      <c r="AI86" s="3">
        <v>300000</v>
      </c>
      <c r="AJ86" s="3"/>
      <c r="AK86" s="3"/>
      <c r="AL86" s="3">
        <f t="shared" si="42"/>
        <v>350000</v>
      </c>
      <c r="AM86" s="3">
        <f t="shared" si="43"/>
        <v>350000</v>
      </c>
      <c r="AN86" s="3">
        <f t="shared" si="44"/>
        <v>0</v>
      </c>
      <c r="AO86" s="3">
        <f t="shared" si="45"/>
        <v>0</v>
      </c>
      <c r="AP86" s="4">
        <f t="shared" si="46"/>
        <v>350000</v>
      </c>
      <c r="AQ86" s="59">
        <f t="shared" si="47"/>
        <v>0</v>
      </c>
    </row>
    <row r="87" spans="1:43" ht="36">
      <c r="A87" s="74">
        <v>63</v>
      </c>
      <c r="B87" s="43">
        <v>76</v>
      </c>
      <c r="C87" s="19" t="s">
        <v>0</v>
      </c>
      <c r="D87" s="3">
        <v>2000000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>
        <v>50000</v>
      </c>
      <c r="AE87" s="3">
        <v>50000</v>
      </c>
      <c r="AF87" s="3"/>
      <c r="AG87" s="3"/>
      <c r="AH87" s="3">
        <v>1950000</v>
      </c>
      <c r="AI87" s="3">
        <v>1950000</v>
      </c>
      <c r="AJ87" s="3"/>
      <c r="AK87" s="3"/>
      <c r="AL87" s="3">
        <f t="shared" si="42"/>
        <v>2000000</v>
      </c>
      <c r="AM87" s="3">
        <f t="shared" si="43"/>
        <v>2000000</v>
      </c>
      <c r="AN87" s="3">
        <f t="shared" si="44"/>
        <v>0</v>
      </c>
      <c r="AO87" s="3">
        <f t="shared" si="45"/>
        <v>0</v>
      </c>
      <c r="AP87" s="4">
        <f t="shared" si="46"/>
        <v>2000000</v>
      </c>
      <c r="AQ87" s="59">
        <f t="shared" si="47"/>
        <v>0</v>
      </c>
    </row>
    <row r="88" spans="1:43" ht="60">
      <c r="A88" s="74">
        <v>71</v>
      </c>
      <c r="B88" s="43">
        <v>77</v>
      </c>
      <c r="C88" s="25" t="s">
        <v>92</v>
      </c>
      <c r="D88" s="14">
        <v>5800000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39"/>
      <c r="T88" s="39"/>
      <c r="U88" s="14"/>
      <c r="V88" s="14"/>
      <c r="W88" s="39"/>
      <c r="X88" s="39"/>
      <c r="Y88" s="14"/>
      <c r="Z88" s="14"/>
      <c r="AA88" s="39"/>
      <c r="AB88" s="39"/>
      <c r="AC88" s="14"/>
      <c r="AD88" s="14">
        <v>200000</v>
      </c>
      <c r="AE88" s="14">
        <v>200000</v>
      </c>
      <c r="AF88" s="14"/>
      <c r="AG88" s="14"/>
      <c r="AH88" s="14">
        <v>1000000</v>
      </c>
      <c r="AI88" s="14">
        <v>1000000</v>
      </c>
      <c r="AJ88" s="14"/>
      <c r="AK88" s="14"/>
      <c r="AL88" s="3">
        <f t="shared" si="42"/>
        <v>1200000</v>
      </c>
      <c r="AM88" s="3">
        <f t="shared" si="43"/>
        <v>1200000</v>
      </c>
      <c r="AN88" s="3">
        <f t="shared" si="44"/>
        <v>0</v>
      </c>
      <c r="AO88" s="3">
        <f t="shared" si="45"/>
        <v>0</v>
      </c>
      <c r="AP88" s="4">
        <f t="shared" si="46"/>
        <v>1200000</v>
      </c>
      <c r="AQ88" s="61">
        <f t="shared" si="47"/>
        <v>4600000</v>
      </c>
    </row>
    <row r="89" spans="1:43" ht="36">
      <c r="A89" s="73">
        <v>78</v>
      </c>
      <c r="B89" s="43">
        <v>78</v>
      </c>
      <c r="C89" s="19" t="s">
        <v>5</v>
      </c>
      <c r="D89" s="3">
        <v>800000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>
        <v>400000</v>
      </c>
      <c r="AE89" s="3">
        <v>400000</v>
      </c>
      <c r="AF89" s="3"/>
      <c r="AG89" s="3"/>
      <c r="AH89" s="3">
        <v>400000</v>
      </c>
      <c r="AI89" s="3">
        <v>400000</v>
      </c>
      <c r="AJ89" s="3"/>
      <c r="AK89" s="3"/>
      <c r="AL89" s="3">
        <f t="shared" si="42"/>
        <v>800000</v>
      </c>
      <c r="AM89" s="3">
        <f t="shared" si="43"/>
        <v>800000</v>
      </c>
      <c r="AN89" s="3">
        <f t="shared" si="44"/>
        <v>0</v>
      </c>
      <c r="AO89" s="3">
        <f t="shared" si="45"/>
        <v>0</v>
      </c>
      <c r="AP89" s="4">
        <f t="shared" si="46"/>
        <v>800000</v>
      </c>
      <c r="AQ89" s="59">
        <f t="shared" si="47"/>
        <v>0</v>
      </c>
    </row>
    <row r="90" spans="1:43" ht="48">
      <c r="A90" s="73">
        <v>72</v>
      </c>
      <c r="B90" s="43">
        <v>79</v>
      </c>
      <c r="C90" s="53" t="s">
        <v>93</v>
      </c>
      <c r="D90" s="39">
        <v>600000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>
        <v>300000</v>
      </c>
      <c r="AI90" s="26">
        <v>300000</v>
      </c>
      <c r="AJ90" s="26"/>
      <c r="AK90" s="26"/>
      <c r="AL90" s="3">
        <f>F90+J90+N90+R90+V90+Z90+AD90+AH90</f>
        <v>300000</v>
      </c>
      <c r="AM90" s="3">
        <f>G90+K90+O90+S90+W90+AA90+AE90+AI90</f>
        <v>300000</v>
      </c>
      <c r="AN90" s="3">
        <f>H90+L90+P90+T90+X90+AB90+AF90+AJ90</f>
        <v>0</v>
      </c>
      <c r="AO90" s="3">
        <f>I90+M90+Q90+U90+Y90+AC90+AG90+AK90</f>
        <v>0</v>
      </c>
      <c r="AP90" s="4">
        <f>AM90+AN90+AO90</f>
        <v>300000</v>
      </c>
      <c r="AQ90" s="61">
        <f>D90-E90-AP90</f>
        <v>300000</v>
      </c>
    </row>
    <row r="91" spans="1:43" ht="36" customHeight="1">
      <c r="A91" s="73">
        <v>54</v>
      </c>
      <c r="B91" s="43">
        <v>80</v>
      </c>
      <c r="C91" s="53" t="s">
        <v>87</v>
      </c>
      <c r="D91" s="39">
        <v>4510000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>
        <v>100000</v>
      </c>
      <c r="AI91" s="39">
        <v>100000</v>
      </c>
      <c r="AJ91" s="39"/>
      <c r="AK91" s="39"/>
      <c r="AL91" s="3">
        <f aca="true" t="shared" si="48" ref="AL91:AL97">F91+J91+N91+R91+V91+Z91+AD91+AH91</f>
        <v>100000</v>
      </c>
      <c r="AM91" s="3">
        <f aca="true" t="shared" si="49" ref="AM91:AM97">G91+K91+O91+S91+W91+AA91+AE91+AI91</f>
        <v>100000</v>
      </c>
      <c r="AN91" s="3">
        <f aca="true" t="shared" si="50" ref="AN91:AN97">H91+L91+P91+T91+X91+AB91+AF91+AJ91</f>
        <v>0</v>
      </c>
      <c r="AO91" s="3">
        <f aca="true" t="shared" si="51" ref="AO91:AO97">I91+M91+Q91+U91+Y91+AC91+AG91+AK91</f>
        <v>0</v>
      </c>
      <c r="AP91" s="4">
        <f aca="true" t="shared" si="52" ref="AP91:AP97">AM91+AN91+AO91</f>
        <v>100000</v>
      </c>
      <c r="AQ91" s="59">
        <f aca="true" t="shared" si="53" ref="AQ91:AQ97">D91-E91-AP91</f>
        <v>4410000</v>
      </c>
    </row>
    <row r="92" spans="1:43" ht="48">
      <c r="A92" s="74">
        <v>59</v>
      </c>
      <c r="B92" s="43">
        <v>81</v>
      </c>
      <c r="C92" s="19" t="s">
        <v>94</v>
      </c>
      <c r="D92" s="39">
        <v>4145000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9"/>
      <c r="AB92" s="39"/>
      <c r="AC92" s="3"/>
      <c r="AD92" s="3"/>
      <c r="AE92" s="39"/>
      <c r="AF92" s="39"/>
      <c r="AG92" s="3"/>
      <c r="AH92" s="3">
        <v>350000</v>
      </c>
      <c r="AI92" s="3">
        <v>350000</v>
      </c>
      <c r="AJ92" s="39"/>
      <c r="AK92" s="3"/>
      <c r="AL92" s="3">
        <f t="shared" si="48"/>
        <v>350000</v>
      </c>
      <c r="AM92" s="3">
        <f t="shared" si="49"/>
        <v>350000</v>
      </c>
      <c r="AN92" s="3">
        <f t="shared" si="50"/>
        <v>0</v>
      </c>
      <c r="AO92" s="3">
        <f t="shared" si="51"/>
        <v>0</v>
      </c>
      <c r="AP92" s="4">
        <f t="shared" si="52"/>
        <v>350000</v>
      </c>
      <c r="AQ92" s="59">
        <f t="shared" si="53"/>
        <v>3795000</v>
      </c>
    </row>
    <row r="93" spans="1:43" ht="24">
      <c r="A93" s="73">
        <v>66</v>
      </c>
      <c r="B93" s="43">
        <v>82</v>
      </c>
      <c r="C93" s="25" t="s">
        <v>2</v>
      </c>
      <c r="D93" s="14">
        <v>300000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>
        <v>300000</v>
      </c>
      <c r="AI93" s="14">
        <v>300000</v>
      </c>
      <c r="AJ93" s="14"/>
      <c r="AK93" s="14"/>
      <c r="AL93" s="3">
        <f t="shared" si="48"/>
        <v>300000</v>
      </c>
      <c r="AM93" s="3">
        <f t="shared" si="49"/>
        <v>300000</v>
      </c>
      <c r="AN93" s="3">
        <f t="shared" si="50"/>
        <v>0</v>
      </c>
      <c r="AO93" s="3">
        <f t="shared" si="51"/>
        <v>0</v>
      </c>
      <c r="AP93" s="4">
        <f t="shared" si="52"/>
        <v>300000</v>
      </c>
      <c r="AQ93" s="61">
        <f t="shared" si="53"/>
        <v>0</v>
      </c>
    </row>
    <row r="94" spans="1:43" ht="48" customHeight="1">
      <c r="A94" s="74">
        <v>75</v>
      </c>
      <c r="B94" s="43">
        <v>83</v>
      </c>
      <c r="C94" s="19" t="s">
        <v>95</v>
      </c>
      <c r="D94" s="14">
        <v>4500000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9"/>
      <c r="AF94" s="39"/>
      <c r="AG94" s="3"/>
      <c r="AH94" s="3">
        <v>150000</v>
      </c>
      <c r="AI94" s="3">
        <v>150000</v>
      </c>
      <c r="AJ94" s="39"/>
      <c r="AK94" s="3"/>
      <c r="AL94" s="3">
        <f t="shared" si="48"/>
        <v>150000</v>
      </c>
      <c r="AM94" s="3">
        <f t="shared" si="49"/>
        <v>150000</v>
      </c>
      <c r="AN94" s="3">
        <f t="shared" si="50"/>
        <v>0</v>
      </c>
      <c r="AO94" s="3">
        <f t="shared" si="51"/>
        <v>0</v>
      </c>
      <c r="AP94" s="4">
        <f t="shared" si="52"/>
        <v>150000</v>
      </c>
      <c r="AQ94" s="59">
        <f t="shared" si="53"/>
        <v>4350000</v>
      </c>
    </row>
    <row r="95" spans="1:43" ht="48" customHeight="1">
      <c r="A95" s="74">
        <v>77</v>
      </c>
      <c r="B95" s="43">
        <v>84</v>
      </c>
      <c r="C95" s="19" t="s">
        <v>96</v>
      </c>
      <c r="D95" s="3">
        <v>850000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>
        <v>50000</v>
      </c>
      <c r="AI95" s="3">
        <v>50000</v>
      </c>
      <c r="AJ95" s="3"/>
      <c r="AK95" s="3"/>
      <c r="AL95" s="3">
        <f t="shared" si="48"/>
        <v>50000</v>
      </c>
      <c r="AM95" s="3">
        <f t="shared" si="49"/>
        <v>50000</v>
      </c>
      <c r="AN95" s="3">
        <f t="shared" si="50"/>
        <v>0</v>
      </c>
      <c r="AO95" s="3">
        <f t="shared" si="51"/>
        <v>0</v>
      </c>
      <c r="AP95" s="4">
        <f t="shared" si="52"/>
        <v>50000</v>
      </c>
      <c r="AQ95" s="59">
        <f t="shared" si="53"/>
        <v>800000</v>
      </c>
    </row>
    <row r="96" spans="1:43" ht="49.5" customHeight="1">
      <c r="A96" s="74">
        <v>79</v>
      </c>
      <c r="B96" s="43">
        <v>85</v>
      </c>
      <c r="C96" s="19" t="s">
        <v>97</v>
      </c>
      <c r="D96" s="5">
        <v>4200000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9"/>
      <c r="P96" s="39"/>
      <c r="Q96" s="3"/>
      <c r="R96" s="3"/>
      <c r="S96" s="39"/>
      <c r="T96" s="39"/>
      <c r="U96" s="3"/>
      <c r="V96" s="3"/>
      <c r="W96" s="39"/>
      <c r="X96" s="39"/>
      <c r="Y96" s="3"/>
      <c r="Z96" s="3"/>
      <c r="AA96" s="3"/>
      <c r="AB96" s="3"/>
      <c r="AC96" s="3"/>
      <c r="AD96" s="3"/>
      <c r="AE96" s="3"/>
      <c r="AF96" s="3"/>
      <c r="AG96" s="3"/>
      <c r="AH96" s="3">
        <v>200000</v>
      </c>
      <c r="AI96" s="3">
        <v>200000</v>
      </c>
      <c r="AJ96" s="3"/>
      <c r="AK96" s="3"/>
      <c r="AL96" s="3">
        <f t="shared" si="48"/>
        <v>200000</v>
      </c>
      <c r="AM96" s="3">
        <f t="shared" si="49"/>
        <v>200000</v>
      </c>
      <c r="AN96" s="3">
        <f t="shared" si="50"/>
        <v>0</v>
      </c>
      <c r="AO96" s="3">
        <f t="shared" si="51"/>
        <v>0</v>
      </c>
      <c r="AP96" s="4">
        <f t="shared" si="52"/>
        <v>200000</v>
      </c>
      <c r="AQ96" s="59">
        <f t="shared" si="53"/>
        <v>4000000</v>
      </c>
    </row>
    <row r="97" spans="1:43" ht="36">
      <c r="A97" s="73">
        <v>86</v>
      </c>
      <c r="B97" s="43">
        <v>86</v>
      </c>
      <c r="C97" s="24" t="s">
        <v>145</v>
      </c>
      <c r="D97" s="3">
        <v>420000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>
        <v>420000</v>
      </c>
      <c r="AI97" s="3">
        <v>420000</v>
      </c>
      <c r="AJ97" s="3"/>
      <c r="AK97" s="3"/>
      <c r="AL97" s="3">
        <f t="shared" si="48"/>
        <v>420000</v>
      </c>
      <c r="AM97" s="3">
        <f t="shared" si="49"/>
        <v>420000</v>
      </c>
      <c r="AN97" s="3">
        <f t="shared" si="50"/>
        <v>0</v>
      </c>
      <c r="AO97" s="3">
        <f t="shared" si="51"/>
        <v>0</v>
      </c>
      <c r="AP97" s="4">
        <f t="shared" si="52"/>
        <v>420000</v>
      </c>
      <c r="AQ97" s="59">
        <f t="shared" si="53"/>
        <v>0</v>
      </c>
    </row>
    <row r="98" spans="1:43" ht="39.75" customHeight="1">
      <c r="A98" s="72"/>
      <c r="B98" s="9"/>
      <c r="C98" s="37" t="s">
        <v>68</v>
      </c>
      <c r="D98" s="33">
        <f aca="true" t="shared" si="54" ref="D98:AQ98">SUBTOTAL(9,D99:D106)</f>
        <v>20073428</v>
      </c>
      <c r="E98" s="33">
        <f t="shared" si="54"/>
        <v>86498</v>
      </c>
      <c r="F98" s="33">
        <f t="shared" si="54"/>
        <v>65000</v>
      </c>
      <c r="G98" s="33">
        <f t="shared" si="54"/>
        <v>65000</v>
      </c>
      <c r="H98" s="33">
        <f t="shared" si="54"/>
        <v>0</v>
      </c>
      <c r="I98" s="33">
        <f t="shared" si="54"/>
        <v>0</v>
      </c>
      <c r="J98" s="33">
        <f t="shared" si="54"/>
        <v>6421930</v>
      </c>
      <c r="K98" s="33">
        <f t="shared" si="54"/>
        <v>5356941</v>
      </c>
      <c r="L98" s="33">
        <f t="shared" si="54"/>
        <v>1064989</v>
      </c>
      <c r="M98" s="33">
        <f t="shared" si="54"/>
        <v>0</v>
      </c>
      <c r="N98" s="33">
        <f t="shared" si="54"/>
        <v>1700000</v>
      </c>
      <c r="O98" s="33">
        <f t="shared" si="54"/>
        <v>-2544081</v>
      </c>
      <c r="P98" s="33">
        <f t="shared" si="54"/>
        <v>4244081</v>
      </c>
      <c r="Q98" s="33">
        <f t="shared" si="54"/>
        <v>0</v>
      </c>
      <c r="R98" s="33">
        <f t="shared" si="54"/>
        <v>2300000</v>
      </c>
      <c r="S98" s="33">
        <f t="shared" si="54"/>
        <v>920000</v>
      </c>
      <c r="T98" s="33">
        <f t="shared" si="54"/>
        <v>1380000</v>
      </c>
      <c r="U98" s="33">
        <f t="shared" si="54"/>
        <v>0</v>
      </c>
      <c r="V98" s="33">
        <f t="shared" si="54"/>
        <v>5000000</v>
      </c>
      <c r="W98" s="33">
        <f t="shared" si="54"/>
        <v>2000000</v>
      </c>
      <c r="X98" s="33">
        <f t="shared" si="54"/>
        <v>3000000</v>
      </c>
      <c r="Y98" s="33">
        <f t="shared" si="54"/>
        <v>0</v>
      </c>
      <c r="Z98" s="33">
        <f t="shared" si="54"/>
        <v>4500000</v>
      </c>
      <c r="AA98" s="33">
        <f t="shared" si="54"/>
        <v>2700000</v>
      </c>
      <c r="AB98" s="33">
        <f t="shared" si="54"/>
        <v>1800000</v>
      </c>
      <c r="AC98" s="33">
        <f t="shared" si="54"/>
        <v>0</v>
      </c>
      <c r="AD98" s="33">
        <f t="shared" si="54"/>
        <v>0</v>
      </c>
      <c r="AE98" s="33">
        <f t="shared" si="54"/>
        <v>0</v>
      </c>
      <c r="AF98" s="33">
        <f t="shared" si="54"/>
        <v>0</v>
      </c>
      <c r="AG98" s="33">
        <f t="shared" si="54"/>
        <v>0</v>
      </c>
      <c r="AH98" s="33">
        <f t="shared" si="54"/>
        <v>0</v>
      </c>
      <c r="AI98" s="33">
        <f t="shared" si="54"/>
        <v>0</v>
      </c>
      <c r="AJ98" s="33">
        <f t="shared" si="54"/>
        <v>0</v>
      </c>
      <c r="AK98" s="33">
        <f t="shared" si="54"/>
        <v>0</v>
      </c>
      <c r="AL98" s="33">
        <f t="shared" si="54"/>
        <v>19986930</v>
      </c>
      <c r="AM98" s="33">
        <f t="shared" si="54"/>
        <v>8497860</v>
      </c>
      <c r="AN98" s="33">
        <f t="shared" si="54"/>
        <v>11489070</v>
      </c>
      <c r="AO98" s="33">
        <f t="shared" si="54"/>
        <v>0</v>
      </c>
      <c r="AP98" s="33">
        <f t="shared" si="54"/>
        <v>19986930</v>
      </c>
      <c r="AQ98" s="33">
        <f t="shared" si="54"/>
        <v>0</v>
      </c>
    </row>
    <row r="99" spans="1:43" ht="149.25" customHeight="1">
      <c r="A99" s="73">
        <v>87</v>
      </c>
      <c r="B99" s="44">
        <v>87</v>
      </c>
      <c r="C99" s="20" t="s">
        <v>117</v>
      </c>
      <c r="D99" s="5">
        <v>4723678</v>
      </c>
      <c r="E99" s="5">
        <v>86498</v>
      </c>
      <c r="F99" s="5">
        <v>15250</v>
      </c>
      <c r="G99" s="5">
        <v>15250</v>
      </c>
      <c r="H99" s="5"/>
      <c r="I99" s="5"/>
      <c r="J99" s="5">
        <v>4621930</v>
      </c>
      <c r="K99" s="5">
        <v>4156941</v>
      </c>
      <c r="L99" s="5">
        <v>464989</v>
      </c>
      <c r="M99" s="5"/>
      <c r="N99" s="5"/>
      <c r="O99" s="5">
        <v>-3314081</v>
      </c>
      <c r="P99" s="5">
        <v>3314081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3">
        <f aca="true" t="shared" si="55" ref="AL99:AO105">F99+J99+N99+R99+V99+Z99+AD99+AH99</f>
        <v>4637180</v>
      </c>
      <c r="AM99" s="3">
        <f t="shared" si="55"/>
        <v>858110</v>
      </c>
      <c r="AN99" s="3">
        <f t="shared" si="55"/>
        <v>3779070</v>
      </c>
      <c r="AO99" s="3">
        <f t="shared" si="55"/>
        <v>0</v>
      </c>
      <c r="AP99" s="4">
        <f aca="true" t="shared" si="56" ref="AP99:AP105">AM99+AN99+AO99</f>
        <v>4637180</v>
      </c>
      <c r="AQ99" s="59">
        <f aca="true" t="shared" si="57" ref="AQ99:AQ105">D99-E99-AP99</f>
        <v>0</v>
      </c>
    </row>
    <row r="100" spans="1:43" ht="60">
      <c r="A100" s="73">
        <v>90</v>
      </c>
      <c r="B100" s="44">
        <v>88</v>
      </c>
      <c r="C100" s="19" t="s">
        <v>140</v>
      </c>
      <c r="D100" s="39">
        <v>2549750</v>
      </c>
      <c r="E100" s="3"/>
      <c r="F100" s="3">
        <v>49750</v>
      </c>
      <c r="G100" s="3">
        <v>49750</v>
      </c>
      <c r="H100" s="3"/>
      <c r="I100" s="3"/>
      <c r="J100" s="3">
        <v>1000000</v>
      </c>
      <c r="K100" s="3">
        <f>J100*40%</f>
        <v>400000</v>
      </c>
      <c r="L100" s="3">
        <f>J100*60%</f>
        <v>600000</v>
      </c>
      <c r="M100" s="3"/>
      <c r="N100" s="3">
        <v>1500000</v>
      </c>
      <c r="O100" s="3">
        <f>N100*40%</f>
        <v>600000</v>
      </c>
      <c r="P100" s="3">
        <f>N100*60%</f>
        <v>900000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>
        <f>F100+J100+N100+R100+V100+Z100+AD100+AH100</f>
        <v>2549750</v>
      </c>
      <c r="AM100" s="3">
        <f>G100+K100+O100+S100+W100+AA100+AE100+AI100</f>
        <v>1049750</v>
      </c>
      <c r="AN100" s="3">
        <f>H100+L100+P100+T100+X100+AB100+AF100+AJ100</f>
        <v>1500000</v>
      </c>
      <c r="AO100" s="3">
        <f>I100+M100+Q100+U100+Y100+AC100+AG100+AK100</f>
        <v>0</v>
      </c>
      <c r="AP100" s="4">
        <f>AM100+AN100+AO100</f>
        <v>2549750</v>
      </c>
      <c r="AQ100" s="59">
        <f>D100-E100-AP100</f>
        <v>0</v>
      </c>
    </row>
    <row r="101" spans="1:43" ht="16.5" customHeight="1">
      <c r="A101" s="73">
        <v>88</v>
      </c>
      <c r="B101" s="44">
        <v>89</v>
      </c>
      <c r="C101" s="19" t="s">
        <v>78</v>
      </c>
      <c r="D101" s="3">
        <v>300000</v>
      </c>
      <c r="E101" s="3"/>
      <c r="F101" s="3"/>
      <c r="G101" s="3"/>
      <c r="H101" s="3"/>
      <c r="I101" s="3"/>
      <c r="J101" s="3">
        <v>300000</v>
      </c>
      <c r="K101" s="3">
        <v>300000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>
        <f t="shared" si="55"/>
        <v>300000</v>
      </c>
      <c r="AM101" s="3">
        <f t="shared" si="55"/>
        <v>300000</v>
      </c>
      <c r="AN101" s="3">
        <f t="shared" si="55"/>
        <v>0</v>
      </c>
      <c r="AO101" s="3">
        <f t="shared" si="55"/>
        <v>0</v>
      </c>
      <c r="AP101" s="4">
        <f t="shared" si="56"/>
        <v>300000</v>
      </c>
      <c r="AQ101" s="59">
        <f t="shared" si="57"/>
        <v>0</v>
      </c>
    </row>
    <row r="102" spans="1:43" ht="24">
      <c r="A102" s="73">
        <v>89</v>
      </c>
      <c r="B102" s="44">
        <v>90</v>
      </c>
      <c r="C102" s="19" t="s">
        <v>8</v>
      </c>
      <c r="D102" s="3">
        <v>500000</v>
      </c>
      <c r="E102" s="3"/>
      <c r="F102" s="3"/>
      <c r="G102" s="3"/>
      <c r="H102" s="3"/>
      <c r="I102" s="3"/>
      <c r="J102" s="3">
        <v>500000</v>
      </c>
      <c r="K102" s="3">
        <v>500000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>
        <f t="shared" si="55"/>
        <v>500000</v>
      </c>
      <c r="AM102" s="3">
        <f t="shared" si="55"/>
        <v>500000</v>
      </c>
      <c r="AN102" s="3">
        <f t="shared" si="55"/>
        <v>0</v>
      </c>
      <c r="AO102" s="3">
        <f t="shared" si="55"/>
        <v>0</v>
      </c>
      <c r="AP102" s="4">
        <f t="shared" si="56"/>
        <v>500000</v>
      </c>
      <c r="AQ102" s="59">
        <f t="shared" si="57"/>
        <v>0</v>
      </c>
    </row>
    <row r="103" spans="1:43" ht="36">
      <c r="A103" s="73">
        <v>94</v>
      </c>
      <c r="B103" s="44">
        <v>91</v>
      </c>
      <c r="C103" s="25" t="s">
        <v>56</v>
      </c>
      <c r="D103" s="14">
        <v>150000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>
        <v>150000</v>
      </c>
      <c r="O103" s="14">
        <v>150000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3">
        <f>F103+J103+N103+R103+V103+Z103+AD103+AH103</f>
        <v>150000</v>
      </c>
      <c r="AM103" s="3">
        <f>G103+K103+O103+S103+W103+AA103+AE103+AI103</f>
        <v>150000</v>
      </c>
      <c r="AN103" s="3">
        <f>H103+L103+P103+T103+X103+AB103+AF103+AJ103</f>
        <v>0</v>
      </c>
      <c r="AO103" s="3">
        <f>I103+M103+Q103+U103+Y103+AC103+AG103+AK103</f>
        <v>0</v>
      </c>
      <c r="AP103" s="4">
        <f>AM103+AN103+AO103</f>
        <v>150000</v>
      </c>
      <c r="AQ103" s="61">
        <f>D103-E103-AP103</f>
        <v>0</v>
      </c>
    </row>
    <row r="104" spans="1:43" ht="48">
      <c r="A104" s="73">
        <v>91</v>
      </c>
      <c r="B104" s="44">
        <v>92</v>
      </c>
      <c r="C104" s="19" t="s">
        <v>79</v>
      </c>
      <c r="D104" s="14">
        <v>2850000</v>
      </c>
      <c r="E104" s="3"/>
      <c r="F104" s="3"/>
      <c r="G104" s="3"/>
      <c r="H104" s="3"/>
      <c r="I104" s="3"/>
      <c r="J104" s="3"/>
      <c r="K104" s="3"/>
      <c r="L104" s="3"/>
      <c r="M104" s="3"/>
      <c r="N104" s="3">
        <v>50000</v>
      </c>
      <c r="O104" s="3">
        <f>N104*40%</f>
        <v>20000</v>
      </c>
      <c r="P104" s="3">
        <f>N104*60%</f>
        <v>30000</v>
      </c>
      <c r="Q104" s="3"/>
      <c r="R104" s="3">
        <v>1800000</v>
      </c>
      <c r="S104" s="3">
        <f>R104*40%</f>
        <v>720000</v>
      </c>
      <c r="T104" s="3">
        <f>R104*60%</f>
        <v>1080000</v>
      </c>
      <c r="U104" s="3"/>
      <c r="V104" s="3">
        <v>1000000</v>
      </c>
      <c r="W104" s="3">
        <f>V104*40%</f>
        <v>400000</v>
      </c>
      <c r="X104" s="3">
        <f>V104*60%</f>
        <v>600000</v>
      </c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>
        <f t="shared" si="55"/>
        <v>2850000</v>
      </c>
      <c r="AM104" s="3">
        <f t="shared" si="55"/>
        <v>1140000</v>
      </c>
      <c r="AN104" s="3">
        <f t="shared" si="55"/>
        <v>1710000</v>
      </c>
      <c r="AO104" s="3">
        <f t="shared" si="55"/>
        <v>0</v>
      </c>
      <c r="AP104" s="4">
        <f t="shared" si="56"/>
        <v>2850000</v>
      </c>
      <c r="AQ104" s="59">
        <f t="shared" si="57"/>
        <v>0</v>
      </c>
    </row>
    <row r="105" spans="1:43" ht="36">
      <c r="A105" s="73">
        <v>93</v>
      </c>
      <c r="B105" s="44">
        <v>93</v>
      </c>
      <c r="C105" s="27" t="s">
        <v>55</v>
      </c>
      <c r="D105" s="28">
        <v>7500000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>
        <v>500000</v>
      </c>
      <c r="S105" s="3">
        <f>R105*40%</f>
        <v>200000</v>
      </c>
      <c r="T105" s="3">
        <f>R105*60%</f>
        <v>300000</v>
      </c>
      <c r="U105" s="28"/>
      <c r="V105" s="28">
        <v>4000000</v>
      </c>
      <c r="W105" s="3">
        <f>V105*40%</f>
        <v>1600000</v>
      </c>
      <c r="X105" s="3">
        <f>V105*60%</f>
        <v>2400000</v>
      </c>
      <c r="Y105" s="28"/>
      <c r="Z105" s="28">
        <v>3000000</v>
      </c>
      <c r="AA105" s="3">
        <f>Z105*40%</f>
        <v>1200000</v>
      </c>
      <c r="AB105" s="3">
        <f>Z105*60%</f>
        <v>1800000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3">
        <f t="shared" si="55"/>
        <v>7500000</v>
      </c>
      <c r="AM105" s="3">
        <f t="shared" si="55"/>
        <v>3000000</v>
      </c>
      <c r="AN105" s="3">
        <f t="shared" si="55"/>
        <v>4500000</v>
      </c>
      <c r="AO105" s="3">
        <f t="shared" si="55"/>
        <v>0</v>
      </c>
      <c r="AP105" s="4">
        <f t="shared" si="56"/>
        <v>7500000</v>
      </c>
      <c r="AQ105" s="59">
        <f t="shared" si="57"/>
        <v>0</v>
      </c>
    </row>
    <row r="106" spans="1:43" ht="24">
      <c r="A106" s="73">
        <v>92</v>
      </c>
      <c r="B106" s="44">
        <v>94</v>
      </c>
      <c r="C106" s="19" t="s">
        <v>54</v>
      </c>
      <c r="D106" s="3">
        <v>1500000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>
        <v>1500000</v>
      </c>
      <c r="AA106" s="3">
        <v>1500000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>
        <f>F106+J106+N106+R106+V106+Z106+AD106+AH106</f>
        <v>1500000</v>
      </c>
      <c r="AM106" s="3">
        <f>G106+K106+O106+S106+W106+AA106+AE106+AI106</f>
        <v>1500000</v>
      </c>
      <c r="AN106" s="3">
        <f>H106+L106+P106+T106+X106+AB106+AF106+AJ106</f>
        <v>0</v>
      </c>
      <c r="AO106" s="3">
        <f>I106+M106+Q106+U106+Y106+AC106+AG106+AK106</f>
        <v>0</v>
      </c>
      <c r="AP106" s="4">
        <f>AM106+AN106+AO106</f>
        <v>1500000</v>
      </c>
      <c r="AQ106" s="59">
        <f>D106-E106-AP106</f>
        <v>0</v>
      </c>
    </row>
    <row r="107" spans="1:43" ht="30.75" customHeight="1">
      <c r="A107" s="75"/>
      <c r="B107" s="11"/>
      <c r="C107" s="21" t="s">
        <v>80</v>
      </c>
      <c r="D107" s="33">
        <f>SUBTOTAL(9,D108:D109)</f>
        <v>3050000</v>
      </c>
      <c r="E107" s="33">
        <f aca="true" t="shared" si="58" ref="E107:AQ107">SUBTOTAL(9,E108:E109)</f>
        <v>0</v>
      </c>
      <c r="F107" s="33">
        <f t="shared" si="58"/>
        <v>0</v>
      </c>
      <c r="G107" s="33">
        <f t="shared" si="58"/>
        <v>0</v>
      </c>
      <c r="H107" s="33">
        <f t="shared" si="58"/>
        <v>0</v>
      </c>
      <c r="I107" s="33">
        <f t="shared" si="58"/>
        <v>0</v>
      </c>
      <c r="J107" s="33">
        <f t="shared" si="58"/>
        <v>150000</v>
      </c>
      <c r="K107" s="33">
        <f t="shared" si="58"/>
        <v>90000</v>
      </c>
      <c r="L107" s="33">
        <f t="shared" si="58"/>
        <v>60000</v>
      </c>
      <c r="M107" s="33">
        <f t="shared" si="58"/>
        <v>0</v>
      </c>
      <c r="N107" s="33">
        <f t="shared" si="58"/>
        <v>0</v>
      </c>
      <c r="O107" s="33">
        <f t="shared" si="58"/>
        <v>0</v>
      </c>
      <c r="P107" s="33">
        <f t="shared" si="58"/>
        <v>0</v>
      </c>
      <c r="Q107" s="33">
        <f t="shared" si="58"/>
        <v>0</v>
      </c>
      <c r="R107" s="33">
        <f t="shared" si="58"/>
        <v>1500000</v>
      </c>
      <c r="S107" s="33">
        <f t="shared" si="58"/>
        <v>600000</v>
      </c>
      <c r="T107" s="33">
        <f t="shared" si="58"/>
        <v>900000</v>
      </c>
      <c r="U107" s="33">
        <f t="shared" si="58"/>
        <v>0</v>
      </c>
      <c r="V107" s="33">
        <f t="shared" si="58"/>
        <v>1400000</v>
      </c>
      <c r="W107" s="33">
        <f t="shared" si="58"/>
        <v>560000</v>
      </c>
      <c r="X107" s="33">
        <f t="shared" si="58"/>
        <v>840000</v>
      </c>
      <c r="Y107" s="33">
        <f t="shared" si="58"/>
        <v>0</v>
      </c>
      <c r="Z107" s="33">
        <f t="shared" si="58"/>
        <v>0</v>
      </c>
      <c r="AA107" s="33">
        <f t="shared" si="58"/>
        <v>0</v>
      </c>
      <c r="AB107" s="33">
        <f t="shared" si="58"/>
        <v>0</v>
      </c>
      <c r="AC107" s="33">
        <f t="shared" si="58"/>
        <v>0</v>
      </c>
      <c r="AD107" s="33">
        <f t="shared" si="58"/>
        <v>0</v>
      </c>
      <c r="AE107" s="33">
        <f t="shared" si="58"/>
        <v>0</v>
      </c>
      <c r="AF107" s="33">
        <f t="shared" si="58"/>
        <v>0</v>
      </c>
      <c r="AG107" s="33">
        <f t="shared" si="58"/>
        <v>0</v>
      </c>
      <c r="AH107" s="33">
        <f t="shared" si="58"/>
        <v>0</v>
      </c>
      <c r="AI107" s="33">
        <f t="shared" si="58"/>
        <v>0</v>
      </c>
      <c r="AJ107" s="33">
        <f t="shared" si="58"/>
        <v>0</v>
      </c>
      <c r="AK107" s="33">
        <f t="shared" si="58"/>
        <v>0</v>
      </c>
      <c r="AL107" s="33">
        <f t="shared" si="58"/>
        <v>3050000</v>
      </c>
      <c r="AM107" s="33">
        <f t="shared" si="58"/>
        <v>1250000</v>
      </c>
      <c r="AN107" s="33">
        <f t="shared" si="58"/>
        <v>1800000</v>
      </c>
      <c r="AO107" s="33">
        <f t="shared" si="58"/>
        <v>0</v>
      </c>
      <c r="AP107" s="33">
        <f t="shared" si="58"/>
        <v>3050000</v>
      </c>
      <c r="AQ107" s="33">
        <f t="shared" si="58"/>
        <v>0</v>
      </c>
    </row>
    <row r="108" spans="1:43" ht="24">
      <c r="A108" s="73">
        <v>96</v>
      </c>
      <c r="B108" s="44">
        <v>95</v>
      </c>
      <c r="C108" s="19" t="s">
        <v>57</v>
      </c>
      <c r="D108" s="3">
        <v>50000</v>
      </c>
      <c r="E108" s="3"/>
      <c r="F108" s="3"/>
      <c r="G108" s="3"/>
      <c r="H108" s="3"/>
      <c r="I108" s="3"/>
      <c r="J108" s="3">
        <v>50000</v>
      </c>
      <c r="K108" s="3">
        <v>50000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>
        <f aca="true" t="shared" si="59" ref="AL108:AO109">F108+J108+N108+R108+V108+Z108+AD108+AH108</f>
        <v>50000</v>
      </c>
      <c r="AM108" s="3">
        <f t="shared" si="59"/>
        <v>50000</v>
      </c>
      <c r="AN108" s="3">
        <f t="shared" si="59"/>
        <v>0</v>
      </c>
      <c r="AO108" s="3">
        <f t="shared" si="59"/>
        <v>0</v>
      </c>
      <c r="AP108" s="4">
        <f>AM108+AN108+AO108</f>
        <v>50000</v>
      </c>
      <c r="AQ108" s="59">
        <f>D108-E108-AP108</f>
        <v>0</v>
      </c>
    </row>
    <row r="109" spans="1:43" ht="45" customHeight="1">
      <c r="A109" s="73">
        <v>95</v>
      </c>
      <c r="B109" s="44">
        <v>96</v>
      </c>
      <c r="C109" s="19" t="s">
        <v>9</v>
      </c>
      <c r="D109" s="3">
        <v>3000000</v>
      </c>
      <c r="E109" s="3"/>
      <c r="F109" s="3"/>
      <c r="G109" s="3"/>
      <c r="H109" s="3"/>
      <c r="I109" s="3"/>
      <c r="J109" s="3">
        <v>100000</v>
      </c>
      <c r="K109" s="3">
        <f>J109*40%</f>
        <v>40000</v>
      </c>
      <c r="L109" s="3">
        <f>J109*60%</f>
        <v>60000</v>
      </c>
      <c r="M109" s="3"/>
      <c r="N109" s="3"/>
      <c r="O109" s="3"/>
      <c r="P109" s="3"/>
      <c r="Q109" s="3"/>
      <c r="R109" s="3">
        <v>1500000</v>
      </c>
      <c r="S109" s="3">
        <f>R109*40%</f>
        <v>600000</v>
      </c>
      <c r="T109" s="3">
        <f>R109*60%</f>
        <v>900000</v>
      </c>
      <c r="U109" s="3"/>
      <c r="V109" s="3">
        <v>1400000</v>
      </c>
      <c r="W109" s="3">
        <f>V109*40%</f>
        <v>560000</v>
      </c>
      <c r="X109" s="3">
        <f>V109*60%</f>
        <v>840000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>
        <f t="shared" si="59"/>
        <v>3000000</v>
      </c>
      <c r="AM109" s="3">
        <f t="shared" si="59"/>
        <v>1200000</v>
      </c>
      <c r="AN109" s="3">
        <f t="shared" si="59"/>
        <v>1800000</v>
      </c>
      <c r="AO109" s="3">
        <f t="shared" si="59"/>
        <v>0</v>
      </c>
      <c r="AP109" s="4">
        <f>AM109+AN109+AO109</f>
        <v>3000000</v>
      </c>
      <c r="AQ109" s="59">
        <f>D109-E109-AP109</f>
        <v>0</v>
      </c>
    </row>
    <row r="110" spans="1:43" ht="40.5" customHeight="1">
      <c r="A110" s="75"/>
      <c r="B110" s="11"/>
      <c r="C110" s="21" t="s">
        <v>99</v>
      </c>
      <c r="D110" s="32">
        <f>SUBTOTAL(9,D111:D123)</f>
        <v>25044000</v>
      </c>
      <c r="E110" s="32">
        <f aca="true" t="shared" si="60" ref="E110:N110">SUBTOTAL(9,E111:E123)</f>
        <v>0</v>
      </c>
      <c r="F110" s="32">
        <f t="shared" si="60"/>
        <v>519000</v>
      </c>
      <c r="G110" s="32">
        <f t="shared" si="60"/>
        <v>237600</v>
      </c>
      <c r="H110" s="32">
        <f t="shared" si="60"/>
        <v>281400</v>
      </c>
      <c r="I110" s="32">
        <f t="shared" si="60"/>
        <v>0</v>
      </c>
      <c r="J110" s="32">
        <f t="shared" si="60"/>
        <v>2650000</v>
      </c>
      <c r="K110" s="32">
        <f t="shared" si="60"/>
        <v>1660000</v>
      </c>
      <c r="L110" s="32">
        <f t="shared" si="60"/>
        <v>990000</v>
      </c>
      <c r="M110" s="32">
        <f t="shared" si="60"/>
        <v>0</v>
      </c>
      <c r="N110" s="32">
        <f t="shared" si="60"/>
        <v>6305000</v>
      </c>
      <c r="O110" s="32">
        <f aca="true" t="shared" si="61" ref="O110:AQ110">SUBTOTAL(9,O111:O123)</f>
        <v>2942000</v>
      </c>
      <c r="P110" s="32">
        <f t="shared" si="61"/>
        <v>3363000</v>
      </c>
      <c r="Q110" s="32">
        <f t="shared" si="61"/>
        <v>0</v>
      </c>
      <c r="R110" s="32">
        <f t="shared" si="61"/>
        <v>6150000</v>
      </c>
      <c r="S110" s="32">
        <f t="shared" si="61"/>
        <v>2640000</v>
      </c>
      <c r="T110" s="32">
        <f t="shared" si="61"/>
        <v>3510000</v>
      </c>
      <c r="U110" s="32">
        <f t="shared" si="61"/>
        <v>0</v>
      </c>
      <c r="V110" s="32">
        <f t="shared" si="61"/>
        <v>7400000</v>
      </c>
      <c r="W110" s="32">
        <f t="shared" si="61"/>
        <v>3140000</v>
      </c>
      <c r="X110" s="32">
        <f t="shared" si="61"/>
        <v>4260000</v>
      </c>
      <c r="Y110" s="32">
        <f t="shared" si="61"/>
        <v>0</v>
      </c>
      <c r="Z110" s="32">
        <f t="shared" si="61"/>
        <v>300000</v>
      </c>
      <c r="AA110" s="32">
        <f t="shared" si="61"/>
        <v>300000</v>
      </c>
      <c r="AB110" s="32">
        <f t="shared" si="61"/>
        <v>0</v>
      </c>
      <c r="AC110" s="32">
        <f t="shared" si="61"/>
        <v>0</v>
      </c>
      <c r="AD110" s="32">
        <f t="shared" si="61"/>
        <v>420000</v>
      </c>
      <c r="AE110" s="32">
        <f t="shared" si="61"/>
        <v>348000</v>
      </c>
      <c r="AF110" s="32">
        <f t="shared" si="61"/>
        <v>72000</v>
      </c>
      <c r="AG110" s="32">
        <f t="shared" si="61"/>
        <v>0</v>
      </c>
      <c r="AH110" s="32">
        <f t="shared" si="61"/>
        <v>500000</v>
      </c>
      <c r="AI110" s="32">
        <f t="shared" si="61"/>
        <v>380000</v>
      </c>
      <c r="AJ110" s="32">
        <f t="shared" si="61"/>
        <v>120000</v>
      </c>
      <c r="AK110" s="32">
        <f t="shared" si="61"/>
        <v>0</v>
      </c>
      <c r="AL110" s="32">
        <f t="shared" si="61"/>
        <v>24244000</v>
      </c>
      <c r="AM110" s="32">
        <f t="shared" si="61"/>
        <v>11647600</v>
      </c>
      <c r="AN110" s="32">
        <f t="shared" si="61"/>
        <v>12596400</v>
      </c>
      <c r="AO110" s="32">
        <f t="shared" si="61"/>
        <v>0</v>
      </c>
      <c r="AP110" s="32">
        <f t="shared" si="61"/>
        <v>24244000</v>
      </c>
      <c r="AQ110" s="32">
        <f t="shared" si="61"/>
        <v>800000</v>
      </c>
    </row>
    <row r="111" spans="1:43" ht="33.75" customHeight="1">
      <c r="A111" s="73">
        <v>99</v>
      </c>
      <c r="B111" s="44">
        <v>97</v>
      </c>
      <c r="C111" s="27" t="s">
        <v>102</v>
      </c>
      <c r="D111" s="28">
        <v>1050000</v>
      </c>
      <c r="E111" s="28"/>
      <c r="F111" s="28">
        <v>50000</v>
      </c>
      <c r="G111" s="28">
        <v>50000</v>
      </c>
      <c r="H111" s="28"/>
      <c r="I111" s="28"/>
      <c r="J111" s="28">
        <v>1000000</v>
      </c>
      <c r="K111" s="28">
        <v>1000000</v>
      </c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3">
        <f aca="true" t="shared" si="62" ref="AL111:AL118">F111+J111+N111+R111+V111+Z111+AD111+AH111</f>
        <v>1050000</v>
      </c>
      <c r="AM111" s="3">
        <f aca="true" t="shared" si="63" ref="AM111:AM118">G111+K111+O111+S111+W111+AA111+AE111+AI111</f>
        <v>1050000</v>
      </c>
      <c r="AN111" s="3">
        <f aca="true" t="shared" si="64" ref="AN111:AN118">H111+L111+P111+T111+X111+AB111+AF111+AJ111</f>
        <v>0</v>
      </c>
      <c r="AO111" s="3">
        <f aca="true" t="shared" si="65" ref="AO111:AO118">I111+M111+Q111+U111+Y111+AC111+AG111+AK111</f>
        <v>0</v>
      </c>
      <c r="AP111" s="4">
        <f aca="true" t="shared" si="66" ref="AP111:AP118">AM111+AN111+AO111</f>
        <v>1050000</v>
      </c>
      <c r="AQ111" s="59">
        <f aca="true" t="shared" si="67" ref="AQ111:AQ118">D111-E111-AP111</f>
        <v>0</v>
      </c>
    </row>
    <row r="112" spans="1:43" ht="36">
      <c r="A112" s="73">
        <v>101</v>
      </c>
      <c r="B112" s="44">
        <v>98</v>
      </c>
      <c r="C112" s="25" t="s">
        <v>61</v>
      </c>
      <c r="D112" s="28">
        <v>1500000</v>
      </c>
      <c r="E112" s="14"/>
      <c r="F112" s="14">
        <v>50000</v>
      </c>
      <c r="G112" s="3">
        <f>F112*40%</f>
        <v>20000</v>
      </c>
      <c r="H112" s="3">
        <f>F112*60%</f>
        <v>30000</v>
      </c>
      <c r="I112" s="14"/>
      <c r="J112" s="14">
        <v>150000</v>
      </c>
      <c r="K112" s="3">
        <f>J112*40%</f>
        <v>60000</v>
      </c>
      <c r="L112" s="3">
        <f>J112*60%</f>
        <v>90000</v>
      </c>
      <c r="M112" s="14"/>
      <c r="N112" s="14">
        <v>1300000</v>
      </c>
      <c r="O112" s="3">
        <f>N112*40%</f>
        <v>520000</v>
      </c>
      <c r="P112" s="3">
        <f>N112*60%</f>
        <v>780000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3">
        <f t="shared" si="62"/>
        <v>1500000</v>
      </c>
      <c r="AM112" s="3">
        <f t="shared" si="63"/>
        <v>600000</v>
      </c>
      <c r="AN112" s="3">
        <f t="shared" si="64"/>
        <v>900000</v>
      </c>
      <c r="AO112" s="3">
        <f t="shared" si="65"/>
        <v>0</v>
      </c>
      <c r="AP112" s="4">
        <f t="shared" si="66"/>
        <v>1500000</v>
      </c>
      <c r="AQ112" s="61">
        <f t="shared" si="67"/>
        <v>0</v>
      </c>
    </row>
    <row r="113" spans="1:43" ht="36" customHeight="1">
      <c r="A113" s="73">
        <v>97</v>
      </c>
      <c r="B113" s="44">
        <v>99</v>
      </c>
      <c r="C113" s="19" t="s">
        <v>100</v>
      </c>
      <c r="D113" s="26">
        <v>15419000</v>
      </c>
      <c r="E113" s="3"/>
      <c r="F113" s="3">
        <v>419000</v>
      </c>
      <c r="G113" s="3">
        <f>F113*40%</f>
        <v>167600</v>
      </c>
      <c r="H113" s="3">
        <f>F113*60%</f>
        <v>251400</v>
      </c>
      <c r="I113" s="3"/>
      <c r="J113" s="3">
        <v>1500000</v>
      </c>
      <c r="K113" s="3">
        <f>J113*40%</f>
        <v>600000</v>
      </c>
      <c r="L113" s="3">
        <f>J113*60%</f>
        <v>900000</v>
      </c>
      <c r="M113" s="3"/>
      <c r="N113" s="3">
        <v>4000000</v>
      </c>
      <c r="O113" s="3">
        <f>N113*40%</f>
        <v>1600000</v>
      </c>
      <c r="P113" s="3">
        <f>N113*60%</f>
        <v>2400000</v>
      </c>
      <c r="Q113" s="3"/>
      <c r="R113" s="3">
        <v>4500000</v>
      </c>
      <c r="S113" s="3">
        <f>R113*40%</f>
        <v>1800000</v>
      </c>
      <c r="T113" s="3">
        <f>R113*60%</f>
        <v>2700000</v>
      </c>
      <c r="U113" s="3"/>
      <c r="V113" s="3">
        <v>5000000</v>
      </c>
      <c r="W113" s="3">
        <f>V113*40%</f>
        <v>2000000</v>
      </c>
      <c r="X113" s="3">
        <f>V113*60%</f>
        <v>3000000</v>
      </c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>
        <f t="shared" si="62"/>
        <v>15419000</v>
      </c>
      <c r="AM113" s="3">
        <f t="shared" si="63"/>
        <v>6167600</v>
      </c>
      <c r="AN113" s="3">
        <f t="shared" si="64"/>
        <v>9251400</v>
      </c>
      <c r="AO113" s="3">
        <f t="shared" si="65"/>
        <v>0</v>
      </c>
      <c r="AP113" s="4">
        <f t="shared" si="66"/>
        <v>15419000</v>
      </c>
      <c r="AQ113" s="59">
        <f t="shared" si="67"/>
        <v>0</v>
      </c>
    </row>
    <row r="114" spans="1:43" ht="24">
      <c r="A114" s="73">
        <v>98</v>
      </c>
      <c r="B114" s="44">
        <v>100</v>
      </c>
      <c r="C114" s="20" t="s">
        <v>101</v>
      </c>
      <c r="D114" s="5">
        <v>300000</v>
      </c>
      <c r="E114" s="5"/>
      <c r="F114" s="5"/>
      <c r="G114" s="5"/>
      <c r="H114" s="5"/>
      <c r="I114" s="5"/>
      <c r="J114" s="5"/>
      <c r="K114" s="5"/>
      <c r="L114" s="5"/>
      <c r="M114" s="5"/>
      <c r="N114" s="5">
        <v>300000</v>
      </c>
      <c r="O114" s="5">
        <v>300000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3">
        <f t="shared" si="62"/>
        <v>300000</v>
      </c>
      <c r="AM114" s="3">
        <f t="shared" si="63"/>
        <v>300000</v>
      </c>
      <c r="AN114" s="3">
        <f t="shared" si="64"/>
        <v>0</v>
      </c>
      <c r="AO114" s="3">
        <f t="shared" si="65"/>
        <v>0</v>
      </c>
      <c r="AP114" s="4">
        <f t="shared" si="66"/>
        <v>300000</v>
      </c>
      <c r="AQ114" s="59">
        <f t="shared" si="67"/>
        <v>0</v>
      </c>
    </row>
    <row r="115" spans="1:43" ht="48">
      <c r="A115" s="73">
        <v>103</v>
      </c>
      <c r="B115" s="44">
        <v>101</v>
      </c>
      <c r="C115" s="19" t="s">
        <v>104</v>
      </c>
      <c r="D115" s="39">
        <v>105000</v>
      </c>
      <c r="E115" s="3"/>
      <c r="F115" s="3"/>
      <c r="G115" s="3"/>
      <c r="H115" s="3"/>
      <c r="I115" s="3"/>
      <c r="J115" s="3"/>
      <c r="K115" s="3"/>
      <c r="L115" s="3"/>
      <c r="M115" s="3"/>
      <c r="N115" s="3">
        <v>105000</v>
      </c>
      <c r="O115" s="3">
        <f>N115*40%</f>
        <v>42000</v>
      </c>
      <c r="P115" s="3">
        <f>N115*60%</f>
        <v>63000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>
        <f t="shared" si="62"/>
        <v>105000</v>
      </c>
      <c r="AM115" s="3">
        <f t="shared" si="63"/>
        <v>42000</v>
      </c>
      <c r="AN115" s="3">
        <f t="shared" si="64"/>
        <v>63000</v>
      </c>
      <c r="AO115" s="3">
        <f t="shared" si="65"/>
        <v>0</v>
      </c>
      <c r="AP115" s="4">
        <f t="shared" si="66"/>
        <v>105000</v>
      </c>
      <c r="AQ115" s="59">
        <f t="shared" si="67"/>
        <v>0</v>
      </c>
    </row>
    <row r="116" spans="1:43" ht="26.25" customHeight="1">
      <c r="A116" s="73">
        <v>107</v>
      </c>
      <c r="B116" s="44">
        <v>102</v>
      </c>
      <c r="C116" s="25" t="s">
        <v>59</v>
      </c>
      <c r="D116" s="14">
        <v>100000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v>100000</v>
      </c>
      <c r="O116" s="14">
        <v>100000</v>
      </c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3">
        <f t="shared" si="62"/>
        <v>100000</v>
      </c>
      <c r="AM116" s="3">
        <f t="shared" si="63"/>
        <v>100000</v>
      </c>
      <c r="AN116" s="3">
        <f t="shared" si="64"/>
        <v>0</v>
      </c>
      <c r="AO116" s="3">
        <f t="shared" si="65"/>
        <v>0</v>
      </c>
      <c r="AP116" s="4">
        <f t="shared" si="66"/>
        <v>100000</v>
      </c>
      <c r="AQ116" s="61">
        <f t="shared" si="67"/>
        <v>0</v>
      </c>
    </row>
    <row r="117" spans="1:43" ht="45.75" customHeight="1">
      <c r="A117" s="73">
        <v>108</v>
      </c>
      <c r="B117" s="44">
        <v>103</v>
      </c>
      <c r="C117" s="25" t="s">
        <v>60</v>
      </c>
      <c r="D117" s="39">
        <v>100000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>
        <v>100000</v>
      </c>
      <c r="O117" s="14">
        <v>100000</v>
      </c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3">
        <f t="shared" si="62"/>
        <v>100000</v>
      </c>
      <c r="AM117" s="3">
        <f t="shared" si="63"/>
        <v>100000</v>
      </c>
      <c r="AN117" s="3">
        <f t="shared" si="64"/>
        <v>0</v>
      </c>
      <c r="AO117" s="3">
        <f t="shared" si="65"/>
        <v>0</v>
      </c>
      <c r="AP117" s="4">
        <f t="shared" si="66"/>
        <v>100000</v>
      </c>
      <c r="AQ117" s="59">
        <f t="shared" si="67"/>
        <v>0</v>
      </c>
    </row>
    <row r="118" spans="1:43" ht="50.25" customHeight="1">
      <c r="A118" s="73">
        <v>106</v>
      </c>
      <c r="B118" s="44">
        <v>104</v>
      </c>
      <c r="C118" s="25" t="s">
        <v>65</v>
      </c>
      <c r="D118" s="14">
        <v>3500000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>
        <v>200000</v>
      </c>
      <c r="O118" s="3">
        <f>N118*40%</f>
        <v>80000</v>
      </c>
      <c r="P118" s="3">
        <f>N118*60%</f>
        <v>120000</v>
      </c>
      <c r="Q118" s="14"/>
      <c r="R118" s="14">
        <v>1300000</v>
      </c>
      <c r="S118" s="3">
        <f>R118*40%</f>
        <v>520000</v>
      </c>
      <c r="T118" s="3">
        <f>R118*60%</f>
        <v>780000</v>
      </c>
      <c r="U118" s="14"/>
      <c r="V118" s="14">
        <v>2000000</v>
      </c>
      <c r="W118" s="3">
        <f>V118*40%</f>
        <v>800000</v>
      </c>
      <c r="X118" s="3">
        <f>V118*60%</f>
        <v>1200000</v>
      </c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3">
        <f t="shared" si="62"/>
        <v>3500000</v>
      </c>
      <c r="AM118" s="3">
        <f t="shared" si="63"/>
        <v>1400000</v>
      </c>
      <c r="AN118" s="3">
        <f t="shared" si="64"/>
        <v>2100000</v>
      </c>
      <c r="AO118" s="3">
        <f t="shared" si="65"/>
        <v>0</v>
      </c>
      <c r="AP118" s="4">
        <f t="shared" si="66"/>
        <v>3500000</v>
      </c>
      <c r="AQ118" s="61">
        <f t="shared" si="67"/>
        <v>0</v>
      </c>
    </row>
    <row r="119" spans="1:43" ht="32.25" customHeight="1">
      <c r="A119" s="73">
        <v>100</v>
      </c>
      <c r="B119" s="44">
        <v>105</v>
      </c>
      <c r="C119" s="41" t="s">
        <v>58</v>
      </c>
      <c r="D119" s="28">
        <v>2500000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>
        <v>200000</v>
      </c>
      <c r="O119" s="40">
        <v>200000</v>
      </c>
      <c r="P119" s="40"/>
      <c r="Q119" s="40"/>
      <c r="R119" s="40">
        <v>300000</v>
      </c>
      <c r="S119" s="40">
        <v>300000</v>
      </c>
      <c r="T119" s="40"/>
      <c r="U119" s="40"/>
      <c r="V119" s="40">
        <v>300000</v>
      </c>
      <c r="W119" s="40">
        <v>300000</v>
      </c>
      <c r="X119" s="40"/>
      <c r="Y119" s="40"/>
      <c r="Z119" s="40">
        <v>300000</v>
      </c>
      <c r="AA119" s="40">
        <v>300000</v>
      </c>
      <c r="AB119" s="40"/>
      <c r="AC119" s="40"/>
      <c r="AD119" s="40">
        <v>300000</v>
      </c>
      <c r="AE119" s="40">
        <v>300000</v>
      </c>
      <c r="AF119" s="40"/>
      <c r="AG119" s="40"/>
      <c r="AH119" s="40">
        <v>300000</v>
      </c>
      <c r="AI119" s="40">
        <v>300000</v>
      </c>
      <c r="AJ119" s="40"/>
      <c r="AK119" s="40"/>
      <c r="AL119" s="3">
        <f aca="true" t="shared" si="68" ref="AL119:AO123">F119+J119+N119+R119+V119+Z119+AD119+AH119</f>
        <v>1700000</v>
      </c>
      <c r="AM119" s="3">
        <f t="shared" si="68"/>
        <v>1700000</v>
      </c>
      <c r="AN119" s="3">
        <f t="shared" si="68"/>
        <v>0</v>
      </c>
      <c r="AO119" s="3">
        <f t="shared" si="68"/>
        <v>0</v>
      </c>
      <c r="AP119" s="4">
        <f>AM119+AN119+AO119</f>
        <v>1700000</v>
      </c>
      <c r="AQ119" s="60">
        <f>D119-E119-AP119</f>
        <v>800000</v>
      </c>
    </row>
    <row r="120" spans="1:43" ht="36">
      <c r="A120" s="73"/>
      <c r="B120" s="44">
        <v>106</v>
      </c>
      <c r="C120" s="19" t="s">
        <v>77</v>
      </c>
      <c r="D120" s="5">
        <v>150000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>
        <v>50000</v>
      </c>
      <c r="S120" s="3">
        <f>R120*40%</f>
        <v>20000</v>
      </c>
      <c r="T120" s="3">
        <f>R120*60%</f>
        <v>30000</v>
      </c>
      <c r="U120" s="3"/>
      <c r="V120" s="3">
        <v>100000</v>
      </c>
      <c r="W120" s="3">
        <f>V120*40%</f>
        <v>40000</v>
      </c>
      <c r="X120" s="3">
        <f>V120*60%</f>
        <v>60000</v>
      </c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>
        <f>AH120*40%</f>
        <v>0</v>
      </c>
      <c r="AJ120" s="3">
        <f>AH120*60%</f>
        <v>0</v>
      </c>
      <c r="AK120" s="3"/>
      <c r="AL120" s="3">
        <f>F120+J120+N120+R120+V120+Z120+AD120+AH120</f>
        <v>150000</v>
      </c>
      <c r="AM120" s="3">
        <f>G120+K120+O120+S120+W120+AA120+AE120+AI120</f>
        <v>60000</v>
      </c>
      <c r="AN120" s="3">
        <f>H120+L120+P120+T120+X120+AB120+AF120+AJ120</f>
        <v>90000</v>
      </c>
      <c r="AO120" s="3">
        <f>I120+M120+Q120+U120+Y120+AC120+AG120+AK120</f>
        <v>0</v>
      </c>
      <c r="AP120" s="4">
        <f>AM120+AN120+AO120</f>
        <v>150000</v>
      </c>
      <c r="AQ120" s="59">
        <f>D120-E120-AP120</f>
        <v>0</v>
      </c>
    </row>
    <row r="121" spans="1:43" ht="48">
      <c r="A121" s="73">
        <v>102</v>
      </c>
      <c r="B121" s="44">
        <v>107</v>
      </c>
      <c r="C121" s="19" t="s">
        <v>103</v>
      </c>
      <c r="D121" s="5">
        <v>45000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>
        <v>15000</v>
      </c>
      <c r="AE121" s="3">
        <f>AD121*40%</f>
        <v>6000</v>
      </c>
      <c r="AF121" s="3">
        <f>AD121*60%</f>
        <v>9000</v>
      </c>
      <c r="AG121" s="3"/>
      <c r="AH121" s="3">
        <v>30000</v>
      </c>
      <c r="AI121" s="3">
        <f>AH121*40%</f>
        <v>12000</v>
      </c>
      <c r="AJ121" s="3">
        <f>AH121*60%</f>
        <v>18000</v>
      </c>
      <c r="AK121" s="3"/>
      <c r="AL121" s="3">
        <f t="shared" si="68"/>
        <v>45000</v>
      </c>
      <c r="AM121" s="3">
        <f t="shared" si="68"/>
        <v>18000</v>
      </c>
      <c r="AN121" s="3">
        <f t="shared" si="68"/>
        <v>27000</v>
      </c>
      <c r="AO121" s="3">
        <f t="shared" si="68"/>
        <v>0</v>
      </c>
      <c r="AP121" s="4">
        <f>AM121+AN121+AO121</f>
        <v>45000</v>
      </c>
      <c r="AQ121" s="59">
        <f>D121-E121-AP121</f>
        <v>0</v>
      </c>
    </row>
    <row r="122" spans="1:43" ht="48">
      <c r="A122" s="73">
        <v>104</v>
      </c>
      <c r="B122" s="44">
        <v>108</v>
      </c>
      <c r="C122" s="19" t="s">
        <v>105</v>
      </c>
      <c r="D122" s="39">
        <v>75000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>
        <v>5000</v>
      </c>
      <c r="AE122" s="3">
        <f>AD122*40%</f>
        <v>2000</v>
      </c>
      <c r="AF122" s="3">
        <f>AD122*60%</f>
        <v>3000</v>
      </c>
      <c r="AG122" s="3"/>
      <c r="AH122" s="3">
        <v>70000</v>
      </c>
      <c r="AI122" s="3">
        <f>AH122*40%</f>
        <v>28000</v>
      </c>
      <c r="AJ122" s="3">
        <f>AH122*60%</f>
        <v>42000</v>
      </c>
      <c r="AK122" s="3"/>
      <c r="AL122" s="3">
        <f t="shared" si="68"/>
        <v>75000</v>
      </c>
      <c r="AM122" s="3">
        <f t="shared" si="68"/>
        <v>30000</v>
      </c>
      <c r="AN122" s="3">
        <f t="shared" si="68"/>
        <v>45000</v>
      </c>
      <c r="AO122" s="3">
        <f t="shared" si="68"/>
        <v>0</v>
      </c>
      <c r="AP122" s="4">
        <f>AM122+AN122+AO122</f>
        <v>75000</v>
      </c>
      <c r="AQ122" s="59">
        <f>D122-E122-AP122</f>
        <v>0</v>
      </c>
    </row>
    <row r="123" spans="1:43" ht="48">
      <c r="A123" s="73">
        <v>105</v>
      </c>
      <c r="B123" s="44">
        <v>109</v>
      </c>
      <c r="C123" s="19" t="s">
        <v>106</v>
      </c>
      <c r="D123" s="40">
        <v>200000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>
        <v>100000</v>
      </c>
      <c r="AE123" s="3">
        <f>AD123*40%</f>
        <v>40000</v>
      </c>
      <c r="AF123" s="3">
        <f>AD123*60%</f>
        <v>60000</v>
      </c>
      <c r="AG123" s="3"/>
      <c r="AH123" s="3">
        <v>100000</v>
      </c>
      <c r="AI123" s="3">
        <f>AH123*40%</f>
        <v>40000</v>
      </c>
      <c r="AJ123" s="3">
        <f>AH123*60%</f>
        <v>60000</v>
      </c>
      <c r="AK123" s="3"/>
      <c r="AL123" s="3">
        <f t="shared" si="68"/>
        <v>200000</v>
      </c>
      <c r="AM123" s="3">
        <f t="shared" si="68"/>
        <v>80000</v>
      </c>
      <c r="AN123" s="3">
        <f t="shared" si="68"/>
        <v>120000</v>
      </c>
      <c r="AO123" s="3">
        <f t="shared" si="68"/>
        <v>0</v>
      </c>
      <c r="AP123" s="4">
        <f>AM123+AN123+AO123</f>
        <v>200000</v>
      </c>
      <c r="AQ123" s="59">
        <f>D123-E123-AP123</f>
        <v>0</v>
      </c>
    </row>
    <row r="124" spans="1:43" ht="27" customHeight="1">
      <c r="A124" s="75"/>
      <c r="B124" s="11"/>
      <c r="C124" s="21" t="s">
        <v>108</v>
      </c>
      <c r="D124" s="33">
        <f aca="true" t="shared" si="69" ref="D124:AQ124">SUBTOTAL(9,D125:D125)</f>
        <v>100000</v>
      </c>
      <c r="E124" s="33">
        <f t="shared" si="69"/>
        <v>0</v>
      </c>
      <c r="F124" s="33">
        <f t="shared" si="69"/>
        <v>0</v>
      </c>
      <c r="G124" s="33">
        <f t="shared" si="69"/>
        <v>0</v>
      </c>
      <c r="H124" s="33">
        <f t="shared" si="69"/>
        <v>0</v>
      </c>
      <c r="I124" s="33">
        <f t="shared" si="69"/>
        <v>0</v>
      </c>
      <c r="J124" s="33">
        <f t="shared" si="69"/>
        <v>0</v>
      </c>
      <c r="K124" s="33">
        <f t="shared" si="69"/>
        <v>0</v>
      </c>
      <c r="L124" s="33">
        <f t="shared" si="69"/>
        <v>0</v>
      </c>
      <c r="M124" s="33">
        <f t="shared" si="69"/>
        <v>0</v>
      </c>
      <c r="N124" s="33">
        <f t="shared" si="69"/>
        <v>0</v>
      </c>
      <c r="O124" s="33">
        <f t="shared" si="69"/>
        <v>0</v>
      </c>
      <c r="P124" s="33">
        <f t="shared" si="69"/>
        <v>0</v>
      </c>
      <c r="Q124" s="33">
        <f t="shared" si="69"/>
        <v>0</v>
      </c>
      <c r="R124" s="33">
        <f t="shared" si="69"/>
        <v>100000</v>
      </c>
      <c r="S124" s="33">
        <f t="shared" si="69"/>
        <v>100000</v>
      </c>
      <c r="T124" s="33">
        <f t="shared" si="69"/>
        <v>0</v>
      </c>
      <c r="U124" s="33">
        <f t="shared" si="69"/>
        <v>0</v>
      </c>
      <c r="V124" s="33">
        <f t="shared" si="69"/>
        <v>0</v>
      </c>
      <c r="W124" s="33">
        <f t="shared" si="69"/>
        <v>0</v>
      </c>
      <c r="X124" s="33">
        <f t="shared" si="69"/>
        <v>0</v>
      </c>
      <c r="Y124" s="33">
        <f t="shared" si="69"/>
        <v>0</v>
      </c>
      <c r="Z124" s="33">
        <f t="shared" si="69"/>
        <v>0</v>
      </c>
      <c r="AA124" s="33">
        <f t="shared" si="69"/>
        <v>0</v>
      </c>
      <c r="AB124" s="33">
        <f t="shared" si="69"/>
        <v>0</v>
      </c>
      <c r="AC124" s="33">
        <f t="shared" si="69"/>
        <v>0</v>
      </c>
      <c r="AD124" s="33">
        <f t="shared" si="69"/>
        <v>0</v>
      </c>
      <c r="AE124" s="33">
        <f t="shared" si="69"/>
        <v>0</v>
      </c>
      <c r="AF124" s="33">
        <f t="shared" si="69"/>
        <v>0</v>
      </c>
      <c r="AG124" s="33">
        <f t="shared" si="69"/>
        <v>0</v>
      </c>
      <c r="AH124" s="33">
        <f t="shared" si="69"/>
        <v>0</v>
      </c>
      <c r="AI124" s="33">
        <f t="shared" si="69"/>
        <v>0</v>
      </c>
      <c r="AJ124" s="33">
        <f t="shared" si="69"/>
        <v>0</v>
      </c>
      <c r="AK124" s="33">
        <f t="shared" si="69"/>
        <v>0</v>
      </c>
      <c r="AL124" s="33">
        <f t="shared" si="69"/>
        <v>100000</v>
      </c>
      <c r="AM124" s="33">
        <f t="shared" si="69"/>
        <v>100000</v>
      </c>
      <c r="AN124" s="33">
        <f t="shared" si="69"/>
        <v>0</v>
      </c>
      <c r="AO124" s="33">
        <f t="shared" si="69"/>
        <v>0</v>
      </c>
      <c r="AP124" s="33">
        <f t="shared" si="69"/>
        <v>100000</v>
      </c>
      <c r="AQ124" s="33">
        <f t="shared" si="69"/>
        <v>0</v>
      </c>
    </row>
    <row r="125" spans="1:43" ht="46.5" customHeight="1">
      <c r="A125" s="73">
        <v>109</v>
      </c>
      <c r="B125" s="44">
        <v>110</v>
      </c>
      <c r="C125" s="19" t="s">
        <v>10</v>
      </c>
      <c r="D125" s="3">
        <v>100000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>
        <v>100000</v>
      </c>
      <c r="S125" s="3">
        <v>100000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>
        <f>F125+J125+N125+R125+V125+Z125+AD125+AH125</f>
        <v>100000</v>
      </c>
      <c r="AM125" s="3">
        <f>G125+K125+O125+S125+W125+AA125+AE125+AI125</f>
        <v>100000</v>
      </c>
      <c r="AN125" s="3">
        <f>H125+L125+P125+T125+X125+AB125+AF125+AJ125</f>
        <v>0</v>
      </c>
      <c r="AO125" s="3">
        <f>I125+M125+Q125+U125+Y125+AC125+AG125+AK125</f>
        <v>0</v>
      </c>
      <c r="AP125" s="4">
        <f>AM125+AN125+AO125</f>
        <v>100000</v>
      </c>
      <c r="AQ125" s="59">
        <f>D125-E125-AP125</f>
        <v>0</v>
      </c>
    </row>
    <row r="126" spans="1:43" ht="24">
      <c r="A126" s="75"/>
      <c r="B126" s="11"/>
      <c r="C126" s="21" t="s">
        <v>109</v>
      </c>
      <c r="D126" s="32">
        <f aca="true" t="shared" si="70" ref="D126:AQ126">SUBTOTAL(9,D127:D128)</f>
        <v>2972590</v>
      </c>
      <c r="E126" s="32">
        <f t="shared" si="70"/>
        <v>72590</v>
      </c>
      <c r="F126" s="32">
        <f t="shared" si="70"/>
        <v>1000000</v>
      </c>
      <c r="G126" s="32">
        <f t="shared" si="70"/>
        <v>1000000</v>
      </c>
      <c r="H126" s="32">
        <f t="shared" si="70"/>
        <v>0</v>
      </c>
      <c r="I126" s="32">
        <f t="shared" si="70"/>
        <v>0</v>
      </c>
      <c r="J126" s="32">
        <f t="shared" si="70"/>
        <v>1400000</v>
      </c>
      <c r="K126" s="32">
        <f t="shared" si="70"/>
        <v>1400000</v>
      </c>
      <c r="L126" s="32">
        <f t="shared" si="70"/>
        <v>0</v>
      </c>
      <c r="M126" s="32">
        <f t="shared" si="70"/>
        <v>0</v>
      </c>
      <c r="N126" s="32">
        <f t="shared" si="70"/>
        <v>100000</v>
      </c>
      <c r="O126" s="32">
        <f t="shared" si="70"/>
        <v>100000</v>
      </c>
      <c r="P126" s="32">
        <f t="shared" si="70"/>
        <v>0</v>
      </c>
      <c r="Q126" s="32">
        <f t="shared" si="70"/>
        <v>0</v>
      </c>
      <c r="R126" s="32">
        <f t="shared" si="70"/>
        <v>200000</v>
      </c>
      <c r="S126" s="32">
        <f t="shared" si="70"/>
        <v>200000</v>
      </c>
      <c r="T126" s="32">
        <f t="shared" si="70"/>
        <v>0</v>
      </c>
      <c r="U126" s="32">
        <f t="shared" si="70"/>
        <v>0</v>
      </c>
      <c r="V126" s="32">
        <f t="shared" si="70"/>
        <v>200000</v>
      </c>
      <c r="W126" s="32">
        <f t="shared" si="70"/>
        <v>200000</v>
      </c>
      <c r="X126" s="32">
        <f t="shared" si="70"/>
        <v>0</v>
      </c>
      <c r="Y126" s="32">
        <f t="shared" si="70"/>
        <v>0</v>
      </c>
      <c r="Z126" s="32">
        <f t="shared" si="70"/>
        <v>0</v>
      </c>
      <c r="AA126" s="32">
        <f t="shared" si="70"/>
        <v>0</v>
      </c>
      <c r="AB126" s="32">
        <f t="shared" si="70"/>
        <v>0</v>
      </c>
      <c r="AC126" s="32">
        <f t="shared" si="70"/>
        <v>0</v>
      </c>
      <c r="AD126" s="32">
        <f t="shared" si="70"/>
        <v>0</v>
      </c>
      <c r="AE126" s="32">
        <f t="shared" si="70"/>
        <v>0</v>
      </c>
      <c r="AF126" s="32">
        <f t="shared" si="70"/>
        <v>0</v>
      </c>
      <c r="AG126" s="32">
        <f t="shared" si="70"/>
        <v>0</v>
      </c>
      <c r="AH126" s="32">
        <f t="shared" si="70"/>
        <v>0</v>
      </c>
      <c r="AI126" s="32">
        <f t="shared" si="70"/>
        <v>0</v>
      </c>
      <c r="AJ126" s="32">
        <f t="shared" si="70"/>
        <v>0</v>
      </c>
      <c r="AK126" s="32">
        <f t="shared" si="70"/>
        <v>0</v>
      </c>
      <c r="AL126" s="32">
        <f t="shared" si="70"/>
        <v>2900000</v>
      </c>
      <c r="AM126" s="32">
        <f t="shared" si="70"/>
        <v>2900000</v>
      </c>
      <c r="AN126" s="32">
        <f t="shared" si="70"/>
        <v>0</v>
      </c>
      <c r="AO126" s="32">
        <f t="shared" si="70"/>
        <v>0</v>
      </c>
      <c r="AP126" s="32">
        <f t="shared" si="70"/>
        <v>2900000</v>
      </c>
      <c r="AQ126" s="32">
        <f t="shared" si="70"/>
        <v>0</v>
      </c>
    </row>
    <row r="127" spans="1:43" ht="40.5" customHeight="1">
      <c r="A127" s="73">
        <v>110</v>
      </c>
      <c r="B127" s="44">
        <v>111</v>
      </c>
      <c r="C127" s="19" t="s">
        <v>110</v>
      </c>
      <c r="D127" s="3">
        <v>2472590</v>
      </c>
      <c r="E127" s="3">
        <v>72590</v>
      </c>
      <c r="F127" s="3">
        <v>1000000</v>
      </c>
      <c r="G127" s="3">
        <v>1000000</v>
      </c>
      <c r="H127" s="3"/>
      <c r="I127" s="3"/>
      <c r="J127" s="3">
        <v>1400000</v>
      </c>
      <c r="K127" s="3">
        <v>1400000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>
        <f aca="true" t="shared" si="71" ref="AL127:AO128">F127+J127+N127+R127+V127+Z127+AD127+AH127</f>
        <v>2400000</v>
      </c>
      <c r="AM127" s="3">
        <f t="shared" si="71"/>
        <v>2400000</v>
      </c>
      <c r="AN127" s="3">
        <f t="shared" si="71"/>
        <v>0</v>
      </c>
      <c r="AO127" s="3">
        <f t="shared" si="71"/>
        <v>0</v>
      </c>
      <c r="AP127" s="4">
        <f>AM127+AN127+AO127</f>
        <v>2400000</v>
      </c>
      <c r="AQ127" s="59">
        <f>D127-E127-AP127</f>
        <v>0</v>
      </c>
    </row>
    <row r="128" spans="1:43" ht="18" customHeight="1">
      <c r="A128" s="73">
        <v>111</v>
      </c>
      <c r="B128" s="44">
        <v>112</v>
      </c>
      <c r="C128" s="38" t="s">
        <v>111</v>
      </c>
      <c r="D128" s="39">
        <v>500000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>
        <v>100000</v>
      </c>
      <c r="O128" s="39">
        <v>100000</v>
      </c>
      <c r="P128" s="39"/>
      <c r="Q128" s="39"/>
      <c r="R128" s="39">
        <v>200000</v>
      </c>
      <c r="S128" s="39">
        <v>200000</v>
      </c>
      <c r="T128" s="39"/>
      <c r="U128" s="39"/>
      <c r="V128" s="39">
        <v>200000</v>
      </c>
      <c r="W128" s="39">
        <v>200000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">
        <f t="shared" si="71"/>
        <v>500000</v>
      </c>
      <c r="AM128" s="3">
        <f t="shared" si="71"/>
        <v>500000</v>
      </c>
      <c r="AN128" s="3">
        <f t="shared" si="71"/>
        <v>0</v>
      </c>
      <c r="AO128" s="3">
        <f t="shared" si="71"/>
        <v>0</v>
      </c>
      <c r="AP128" s="4">
        <f>AM128+AN128+AO128</f>
        <v>500000</v>
      </c>
      <c r="AQ128" s="60">
        <f>D128-E128-AP128</f>
        <v>0</v>
      </c>
    </row>
    <row r="129" spans="1:43" ht="36">
      <c r="A129" s="72"/>
      <c r="B129" s="9"/>
      <c r="C129" s="37" t="s">
        <v>112</v>
      </c>
      <c r="D129" s="33">
        <f>SUBTOTAL(9,D130:D133)</f>
        <v>3700000</v>
      </c>
      <c r="E129" s="33">
        <f aca="true" t="shared" si="72" ref="E129:AQ129">SUBTOTAL(9,E130:E133)</f>
        <v>0</v>
      </c>
      <c r="F129" s="33">
        <f t="shared" si="72"/>
        <v>50000</v>
      </c>
      <c r="G129" s="33">
        <f t="shared" si="72"/>
        <v>50000</v>
      </c>
      <c r="H129" s="33">
        <f t="shared" si="72"/>
        <v>0</v>
      </c>
      <c r="I129" s="33">
        <f t="shared" si="72"/>
        <v>0</v>
      </c>
      <c r="J129" s="33">
        <f t="shared" si="72"/>
        <v>160000</v>
      </c>
      <c r="K129" s="33">
        <f t="shared" si="72"/>
        <v>100000</v>
      </c>
      <c r="L129" s="33">
        <f t="shared" si="72"/>
        <v>60000</v>
      </c>
      <c r="M129" s="33">
        <f t="shared" si="72"/>
        <v>0</v>
      </c>
      <c r="N129" s="33">
        <f t="shared" si="72"/>
        <v>660000</v>
      </c>
      <c r="O129" s="33">
        <f t="shared" si="72"/>
        <v>420000</v>
      </c>
      <c r="P129" s="33">
        <f t="shared" si="72"/>
        <v>240000</v>
      </c>
      <c r="Q129" s="33">
        <f t="shared" si="72"/>
        <v>0</v>
      </c>
      <c r="R129" s="33">
        <f t="shared" si="72"/>
        <v>680000</v>
      </c>
      <c r="S129" s="33">
        <f t="shared" si="72"/>
        <v>380000</v>
      </c>
      <c r="T129" s="33">
        <f t="shared" si="72"/>
        <v>300000</v>
      </c>
      <c r="U129" s="33">
        <f t="shared" si="72"/>
        <v>0</v>
      </c>
      <c r="V129" s="33">
        <f t="shared" si="72"/>
        <v>1160000</v>
      </c>
      <c r="W129" s="33">
        <f t="shared" si="72"/>
        <v>860000</v>
      </c>
      <c r="X129" s="33">
        <f t="shared" si="72"/>
        <v>300000</v>
      </c>
      <c r="Y129" s="33">
        <f t="shared" si="72"/>
        <v>0</v>
      </c>
      <c r="Z129" s="33">
        <f t="shared" si="72"/>
        <v>850000</v>
      </c>
      <c r="AA129" s="33">
        <f t="shared" si="72"/>
        <v>550000</v>
      </c>
      <c r="AB129" s="33">
        <f t="shared" si="72"/>
        <v>300000</v>
      </c>
      <c r="AC129" s="33">
        <f t="shared" si="72"/>
        <v>0</v>
      </c>
      <c r="AD129" s="33">
        <f t="shared" si="72"/>
        <v>70000</v>
      </c>
      <c r="AE129" s="33">
        <f t="shared" si="72"/>
        <v>70000</v>
      </c>
      <c r="AF129" s="33">
        <f t="shared" si="72"/>
        <v>0</v>
      </c>
      <c r="AG129" s="33">
        <f t="shared" si="72"/>
        <v>0</v>
      </c>
      <c r="AH129" s="33">
        <f t="shared" si="72"/>
        <v>70000</v>
      </c>
      <c r="AI129" s="33">
        <f t="shared" si="72"/>
        <v>70000</v>
      </c>
      <c r="AJ129" s="33">
        <f t="shared" si="72"/>
        <v>0</v>
      </c>
      <c r="AK129" s="33">
        <f t="shared" si="72"/>
        <v>0</v>
      </c>
      <c r="AL129" s="33">
        <f t="shared" si="72"/>
        <v>3700000</v>
      </c>
      <c r="AM129" s="33">
        <f t="shared" si="72"/>
        <v>2500000</v>
      </c>
      <c r="AN129" s="33">
        <f t="shared" si="72"/>
        <v>1200000</v>
      </c>
      <c r="AO129" s="33">
        <f t="shared" si="72"/>
        <v>0</v>
      </c>
      <c r="AP129" s="33">
        <f t="shared" si="72"/>
        <v>3700000</v>
      </c>
      <c r="AQ129" s="33">
        <f t="shared" si="72"/>
        <v>0</v>
      </c>
    </row>
    <row r="130" spans="1:43" ht="36">
      <c r="A130" s="73">
        <v>114</v>
      </c>
      <c r="B130" s="44">
        <v>113</v>
      </c>
      <c r="C130" s="19" t="s">
        <v>115</v>
      </c>
      <c r="D130" s="3">
        <v>500000</v>
      </c>
      <c r="E130" s="3"/>
      <c r="F130" s="3">
        <v>50000</v>
      </c>
      <c r="G130" s="3">
        <v>50000</v>
      </c>
      <c r="H130" s="3"/>
      <c r="I130" s="3"/>
      <c r="J130" s="3">
        <v>60000</v>
      </c>
      <c r="K130" s="3">
        <v>60000</v>
      </c>
      <c r="L130" s="3"/>
      <c r="M130" s="3"/>
      <c r="N130" s="3">
        <v>60000</v>
      </c>
      <c r="O130" s="3">
        <v>60000</v>
      </c>
      <c r="P130" s="3"/>
      <c r="Q130" s="3"/>
      <c r="R130" s="3">
        <v>60000</v>
      </c>
      <c r="S130" s="3">
        <v>60000</v>
      </c>
      <c r="T130" s="3"/>
      <c r="U130" s="3"/>
      <c r="V130" s="3">
        <v>60000</v>
      </c>
      <c r="W130" s="3">
        <v>60000</v>
      </c>
      <c r="X130" s="3"/>
      <c r="Y130" s="3"/>
      <c r="Z130" s="3">
        <v>70000</v>
      </c>
      <c r="AA130" s="3">
        <v>70000</v>
      </c>
      <c r="AB130" s="3"/>
      <c r="AC130" s="3"/>
      <c r="AD130" s="3">
        <v>70000</v>
      </c>
      <c r="AE130" s="3">
        <v>70000</v>
      </c>
      <c r="AF130" s="3"/>
      <c r="AG130" s="3"/>
      <c r="AH130" s="3">
        <v>70000</v>
      </c>
      <c r="AI130" s="3">
        <v>70000</v>
      </c>
      <c r="AJ130" s="3"/>
      <c r="AK130" s="3"/>
      <c r="AL130" s="3">
        <f aca="true" t="shared" si="73" ref="AL130:AO131">F130+J130+N130+R130+V130+Z130+AD130+AH130</f>
        <v>500000</v>
      </c>
      <c r="AM130" s="3">
        <f t="shared" si="73"/>
        <v>500000</v>
      </c>
      <c r="AN130" s="3">
        <f t="shared" si="73"/>
        <v>0</v>
      </c>
      <c r="AO130" s="3">
        <f t="shared" si="73"/>
        <v>0</v>
      </c>
      <c r="AP130" s="4">
        <f>AM130+AN130+AO130</f>
        <v>500000</v>
      </c>
      <c r="AQ130" s="59">
        <f>D130-E130-AP130</f>
        <v>0</v>
      </c>
    </row>
    <row r="131" spans="1:43" ht="24">
      <c r="A131" s="73">
        <v>115</v>
      </c>
      <c r="B131" s="44">
        <v>114</v>
      </c>
      <c r="C131" s="19" t="s">
        <v>62</v>
      </c>
      <c r="D131" s="3">
        <v>2000000</v>
      </c>
      <c r="E131" s="3"/>
      <c r="F131" s="3"/>
      <c r="G131" s="3"/>
      <c r="H131" s="3"/>
      <c r="I131" s="3"/>
      <c r="J131" s="3">
        <v>100000</v>
      </c>
      <c r="K131" s="3">
        <f>J131*40%</f>
        <v>40000</v>
      </c>
      <c r="L131" s="3">
        <f>J131*60%</f>
        <v>60000</v>
      </c>
      <c r="M131" s="3"/>
      <c r="N131" s="3">
        <v>400000</v>
      </c>
      <c r="O131" s="3">
        <f>N131*40%</f>
        <v>160000</v>
      </c>
      <c r="P131" s="3">
        <f>N131*60%</f>
        <v>240000</v>
      </c>
      <c r="Q131" s="3"/>
      <c r="R131" s="3">
        <v>500000</v>
      </c>
      <c r="S131" s="3">
        <f>R131*40%</f>
        <v>200000</v>
      </c>
      <c r="T131" s="3">
        <f>R131*60%</f>
        <v>300000</v>
      </c>
      <c r="U131" s="3"/>
      <c r="V131" s="3">
        <v>500000</v>
      </c>
      <c r="W131" s="3">
        <f>V131*40%</f>
        <v>200000</v>
      </c>
      <c r="X131" s="3">
        <f>V131*60%</f>
        <v>300000</v>
      </c>
      <c r="Y131" s="3"/>
      <c r="Z131" s="3">
        <v>500000</v>
      </c>
      <c r="AA131" s="3">
        <f>Z131*40%</f>
        <v>200000</v>
      </c>
      <c r="AB131" s="3">
        <f>Z131*60%</f>
        <v>300000</v>
      </c>
      <c r="AC131" s="3"/>
      <c r="AD131" s="3"/>
      <c r="AE131" s="3"/>
      <c r="AF131" s="3"/>
      <c r="AG131" s="3"/>
      <c r="AH131" s="3"/>
      <c r="AI131" s="3"/>
      <c r="AJ131" s="3"/>
      <c r="AK131" s="3"/>
      <c r="AL131" s="3">
        <f t="shared" si="73"/>
        <v>2000000</v>
      </c>
      <c r="AM131" s="3">
        <f t="shared" si="73"/>
        <v>800000</v>
      </c>
      <c r="AN131" s="3">
        <f t="shared" si="73"/>
        <v>1200000</v>
      </c>
      <c r="AO131" s="3">
        <f t="shared" si="73"/>
        <v>0</v>
      </c>
      <c r="AP131" s="4">
        <f>AM131+AN131+AO131</f>
        <v>2000000</v>
      </c>
      <c r="AQ131" s="59">
        <f>D131-E131-AP131</f>
        <v>0</v>
      </c>
    </row>
    <row r="132" spans="1:43" ht="51" customHeight="1">
      <c r="A132" s="73">
        <v>112</v>
      </c>
      <c r="B132" s="44">
        <v>115</v>
      </c>
      <c r="C132" s="19" t="s">
        <v>113</v>
      </c>
      <c r="D132" s="14">
        <v>200000</v>
      </c>
      <c r="E132" s="3"/>
      <c r="F132" s="3"/>
      <c r="G132" s="3"/>
      <c r="H132" s="3"/>
      <c r="I132" s="3"/>
      <c r="J132" s="3"/>
      <c r="K132" s="3"/>
      <c r="L132" s="3"/>
      <c r="M132" s="3"/>
      <c r="N132" s="3">
        <v>200000</v>
      </c>
      <c r="O132" s="3">
        <v>200000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>
        <f aca="true" t="shared" si="74" ref="AL132:AO133">F132+J132+N132+R132+V132+Z132+AD132+AH132</f>
        <v>200000</v>
      </c>
      <c r="AM132" s="3">
        <f t="shared" si="74"/>
        <v>200000</v>
      </c>
      <c r="AN132" s="3">
        <f t="shared" si="74"/>
        <v>0</v>
      </c>
      <c r="AO132" s="3">
        <f t="shared" si="74"/>
        <v>0</v>
      </c>
      <c r="AP132" s="4">
        <f>AM132+AN132+AO132</f>
        <v>200000</v>
      </c>
      <c r="AQ132" s="59">
        <f>D132-E132-AP132</f>
        <v>0</v>
      </c>
    </row>
    <row r="133" spans="1:43" ht="36">
      <c r="A133" s="73">
        <v>113</v>
      </c>
      <c r="B133" s="44">
        <v>116</v>
      </c>
      <c r="C133" s="19" t="s">
        <v>114</v>
      </c>
      <c r="D133" s="3">
        <v>1000000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>
        <v>120000</v>
      </c>
      <c r="S133" s="3">
        <v>120000</v>
      </c>
      <c r="T133" s="3"/>
      <c r="U133" s="3"/>
      <c r="V133" s="3">
        <v>600000</v>
      </c>
      <c r="W133" s="3">
        <v>600000</v>
      </c>
      <c r="X133" s="3"/>
      <c r="Y133" s="3"/>
      <c r="Z133" s="3">
        <v>280000</v>
      </c>
      <c r="AA133" s="3">
        <v>280000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>
        <f t="shared" si="74"/>
        <v>1000000</v>
      </c>
      <c r="AM133" s="3">
        <f t="shared" si="74"/>
        <v>1000000</v>
      </c>
      <c r="AN133" s="3">
        <f t="shared" si="74"/>
        <v>0</v>
      </c>
      <c r="AO133" s="3">
        <f t="shared" si="74"/>
        <v>0</v>
      </c>
      <c r="AP133" s="4">
        <f>AM133+AN133+AO133</f>
        <v>1000000</v>
      </c>
      <c r="AQ133" s="59">
        <f>D133-E133-AP133</f>
        <v>0</v>
      </c>
    </row>
    <row r="134" spans="1:43" ht="6.75" customHeight="1">
      <c r="A134" s="68"/>
      <c r="B134" s="7"/>
      <c r="C134" s="22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62"/>
      <c r="AQ134" s="34"/>
    </row>
    <row r="135" spans="1:43" ht="15" customHeight="1">
      <c r="A135" s="79" t="s">
        <v>70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</row>
    <row r="136" spans="1:43" ht="8.25" customHeight="1">
      <c r="A136" s="68"/>
      <c r="B136" s="7"/>
      <c r="C136" s="22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62"/>
      <c r="AQ136" s="34"/>
    </row>
    <row r="137" spans="1:43" ht="23.25" customHeight="1">
      <c r="A137" s="75"/>
      <c r="B137" s="11"/>
      <c r="C137" s="63" t="s">
        <v>46</v>
      </c>
      <c r="D137" s="64">
        <f aca="true" t="shared" si="75" ref="D137:AQ137">SUBTOTAL(9,D138:D138)</f>
        <v>12650000</v>
      </c>
      <c r="E137" s="64">
        <f t="shared" si="75"/>
        <v>0</v>
      </c>
      <c r="F137" s="64">
        <f t="shared" si="75"/>
        <v>0</v>
      </c>
      <c r="G137" s="64">
        <f t="shared" si="75"/>
        <v>0</v>
      </c>
      <c r="H137" s="64">
        <f t="shared" si="75"/>
        <v>0</v>
      </c>
      <c r="I137" s="64">
        <f t="shared" si="75"/>
        <v>0</v>
      </c>
      <c r="J137" s="64">
        <f t="shared" si="75"/>
        <v>0</v>
      </c>
      <c r="K137" s="64">
        <f t="shared" si="75"/>
        <v>0</v>
      </c>
      <c r="L137" s="64">
        <f t="shared" si="75"/>
        <v>0</v>
      </c>
      <c r="M137" s="64">
        <f t="shared" si="75"/>
        <v>0</v>
      </c>
      <c r="N137" s="64">
        <f t="shared" si="75"/>
        <v>250000</v>
      </c>
      <c r="O137" s="64">
        <f t="shared" si="75"/>
        <v>0</v>
      </c>
      <c r="P137" s="64">
        <f t="shared" si="75"/>
        <v>150000</v>
      </c>
      <c r="Q137" s="64">
        <f t="shared" si="75"/>
        <v>100000</v>
      </c>
      <c r="R137" s="64">
        <f t="shared" si="75"/>
        <v>250000</v>
      </c>
      <c r="S137" s="64">
        <f t="shared" si="75"/>
        <v>0</v>
      </c>
      <c r="T137" s="64">
        <f t="shared" si="75"/>
        <v>150000</v>
      </c>
      <c r="U137" s="64">
        <f t="shared" si="75"/>
        <v>100000</v>
      </c>
      <c r="V137" s="64">
        <f t="shared" si="75"/>
        <v>250000</v>
      </c>
      <c r="W137" s="64">
        <f t="shared" si="75"/>
        <v>0</v>
      </c>
      <c r="X137" s="64">
        <f t="shared" si="75"/>
        <v>150000</v>
      </c>
      <c r="Y137" s="64">
        <f t="shared" si="75"/>
        <v>100000</v>
      </c>
      <c r="Z137" s="64">
        <f t="shared" si="75"/>
        <v>250000</v>
      </c>
      <c r="AA137" s="64">
        <f t="shared" si="75"/>
        <v>0</v>
      </c>
      <c r="AB137" s="64">
        <f t="shared" si="75"/>
        <v>150000</v>
      </c>
      <c r="AC137" s="64">
        <f t="shared" si="75"/>
        <v>100000</v>
      </c>
      <c r="AD137" s="64">
        <f t="shared" si="75"/>
        <v>250000</v>
      </c>
      <c r="AE137" s="64">
        <f t="shared" si="75"/>
        <v>0</v>
      </c>
      <c r="AF137" s="64">
        <f t="shared" si="75"/>
        <v>150000</v>
      </c>
      <c r="AG137" s="64">
        <f t="shared" si="75"/>
        <v>100000</v>
      </c>
      <c r="AH137" s="64">
        <f t="shared" si="75"/>
        <v>250000</v>
      </c>
      <c r="AI137" s="64">
        <f t="shared" si="75"/>
        <v>0</v>
      </c>
      <c r="AJ137" s="64">
        <f t="shared" si="75"/>
        <v>150000</v>
      </c>
      <c r="AK137" s="64">
        <f t="shared" si="75"/>
        <v>100000</v>
      </c>
      <c r="AL137" s="64">
        <f t="shared" si="75"/>
        <v>1500000</v>
      </c>
      <c r="AM137" s="64">
        <f t="shared" si="75"/>
        <v>0</v>
      </c>
      <c r="AN137" s="64">
        <f t="shared" si="75"/>
        <v>900000</v>
      </c>
      <c r="AO137" s="64">
        <f t="shared" si="75"/>
        <v>600000</v>
      </c>
      <c r="AP137" s="64">
        <f t="shared" si="75"/>
        <v>1500000</v>
      </c>
      <c r="AQ137" s="65">
        <f t="shared" si="75"/>
        <v>11150000</v>
      </c>
    </row>
    <row r="138" spans="1:43" ht="41.25" customHeight="1">
      <c r="A138" s="73">
        <v>45</v>
      </c>
      <c r="B138" s="44">
        <v>1</v>
      </c>
      <c r="C138" s="27" t="s">
        <v>83</v>
      </c>
      <c r="D138" s="28">
        <v>12650000</v>
      </c>
      <c r="E138" s="28"/>
      <c r="F138" s="28"/>
      <c r="G138" s="28"/>
      <c r="H138" s="28"/>
      <c r="I138" s="28"/>
      <c r="J138" s="28"/>
      <c r="K138" s="28"/>
      <c r="L138" s="28"/>
      <c r="M138" s="28">
        <f>J138*40%</f>
        <v>0</v>
      </c>
      <c r="N138" s="28">
        <v>250000</v>
      </c>
      <c r="O138" s="28"/>
      <c r="P138" s="28">
        <f>N138*60%</f>
        <v>150000</v>
      </c>
      <c r="Q138" s="28">
        <f>N138*40%</f>
        <v>100000</v>
      </c>
      <c r="R138" s="28">
        <v>250000</v>
      </c>
      <c r="S138" s="28"/>
      <c r="T138" s="28">
        <f>R138*60%</f>
        <v>150000</v>
      </c>
      <c r="U138" s="28">
        <f>R138*40%</f>
        <v>100000</v>
      </c>
      <c r="V138" s="28">
        <v>250000</v>
      </c>
      <c r="W138" s="28"/>
      <c r="X138" s="28">
        <f>V138*60%</f>
        <v>150000</v>
      </c>
      <c r="Y138" s="28">
        <f>V138*40%</f>
        <v>100000</v>
      </c>
      <c r="Z138" s="28">
        <v>250000</v>
      </c>
      <c r="AA138" s="28"/>
      <c r="AB138" s="28">
        <f>Z138*60%</f>
        <v>150000</v>
      </c>
      <c r="AC138" s="28">
        <f>Z138*40%</f>
        <v>100000</v>
      </c>
      <c r="AD138" s="28">
        <v>250000</v>
      </c>
      <c r="AE138" s="28"/>
      <c r="AF138" s="28">
        <f>AD138*60%</f>
        <v>150000</v>
      </c>
      <c r="AG138" s="28">
        <f>AD138*40%</f>
        <v>100000</v>
      </c>
      <c r="AH138" s="28">
        <v>250000</v>
      </c>
      <c r="AI138" s="28"/>
      <c r="AJ138" s="28">
        <f>AH138*60%</f>
        <v>150000</v>
      </c>
      <c r="AK138" s="28">
        <f>AH138*40%</f>
        <v>100000</v>
      </c>
      <c r="AL138" s="28">
        <f>F138+J138+N138+R138+V138+Z138+AD138+AH138</f>
        <v>1500000</v>
      </c>
      <c r="AM138" s="28">
        <f>G138+K138+O138+S138+W138+AA138+AE138+AI138</f>
        <v>0</v>
      </c>
      <c r="AN138" s="28">
        <f>H138+L138+P138+T138+X138+AB138+AF138+AJ138</f>
        <v>900000</v>
      </c>
      <c r="AO138" s="28">
        <f>I138+M138+Q138+U138+Y138+AC138+AG138+AK138</f>
        <v>600000</v>
      </c>
      <c r="AP138" s="66">
        <f>AM138+AN138+AO138</f>
        <v>1500000</v>
      </c>
      <c r="AQ138" s="67">
        <f>D138-E138-AP138</f>
        <v>11150000</v>
      </c>
    </row>
    <row r="139" spans="1:43" ht="4.5" customHeight="1">
      <c r="A139" s="68"/>
      <c r="B139" s="7"/>
      <c r="C139" s="22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62"/>
      <c r="AQ139" s="34"/>
    </row>
    <row r="140" spans="1:42" ht="12.75" customHeight="1">
      <c r="A140" s="76"/>
      <c r="B140" s="23"/>
      <c r="C140" s="104" t="s">
        <v>153</v>
      </c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49"/>
      <c r="T140" s="49"/>
      <c r="U140" s="49"/>
      <c r="AP140" s="18"/>
    </row>
    <row r="141" spans="1:42" ht="12" customHeight="1">
      <c r="A141" s="76"/>
      <c r="B141" s="23"/>
      <c r="C141" s="104" t="s">
        <v>139</v>
      </c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AP141" s="18"/>
    </row>
    <row r="142" ht="12">
      <c r="C142" s="2" t="s">
        <v>157</v>
      </c>
    </row>
    <row r="143" ht="12">
      <c r="C143" s="2" t="s">
        <v>76</v>
      </c>
    </row>
  </sheetData>
  <sheetProtection password="8C85" sheet="1" objects="1" scenarios="1"/>
  <mergeCells count="31">
    <mergeCell ref="C141:O141"/>
    <mergeCell ref="C140:R140"/>
    <mergeCell ref="A1:AO1"/>
    <mergeCell ref="N4:N5"/>
    <mergeCell ref="F4:F5"/>
    <mergeCell ref="J4:J5"/>
    <mergeCell ref="A3:A5"/>
    <mergeCell ref="AM4:AO4"/>
    <mergeCell ref="AL3:AO3"/>
    <mergeCell ref="C2:AO2"/>
    <mergeCell ref="K4:M4"/>
    <mergeCell ref="O4:Q4"/>
    <mergeCell ref="AD4:AD5"/>
    <mergeCell ref="AI4:AK4"/>
    <mergeCell ref="AQ3:AQ5"/>
    <mergeCell ref="R4:R5"/>
    <mergeCell ref="S4:U4"/>
    <mergeCell ref="AE4:AG4"/>
    <mergeCell ref="AH4:AH5"/>
    <mergeCell ref="V4:V5"/>
    <mergeCell ref="W4:Y4"/>
    <mergeCell ref="A135:AQ135"/>
    <mergeCell ref="B3:B5"/>
    <mergeCell ref="E3:E5"/>
    <mergeCell ref="AL4:AL5"/>
    <mergeCell ref="D3:D5"/>
    <mergeCell ref="C3:C5"/>
    <mergeCell ref="Z4:Z5"/>
    <mergeCell ref="AA4:AC4"/>
    <mergeCell ref="F3:AK3"/>
    <mergeCell ref="G4:I4"/>
  </mergeCells>
  <printOptions horizontalCentered="1"/>
  <pageMargins left="0.1968503937007874" right="0.1968503937007874" top="0.5905511811023623" bottom="0.5905511811023623" header="0.1968503937007874" footer="0.5118110236220472"/>
  <pageSetup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BABICE STARE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Jędrzejczak</dc:creator>
  <cp:keywords/>
  <dc:description/>
  <cp:lastModifiedBy>ANNA NOWAK</cp:lastModifiedBy>
  <cp:lastPrinted>2006-06-23T09:14:46Z</cp:lastPrinted>
  <dcterms:created xsi:type="dcterms:W3CDTF">2006-05-23T08:51:19Z</dcterms:created>
  <dcterms:modified xsi:type="dcterms:W3CDTF">2006-06-30T07:53:39Z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