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720" windowHeight="666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Arkusz1!$5:$7</definedName>
  </definedNames>
  <calcPr calcId="125725"/>
</workbook>
</file>

<file path=xl/calcChain.xml><?xml version="1.0" encoding="utf-8"?>
<calcChain xmlns="http://schemas.openxmlformats.org/spreadsheetml/2006/main">
  <c r="P12" i="1"/>
  <c r="P11" s="1"/>
  <c r="N12"/>
  <c r="N11" s="1"/>
  <c r="M12"/>
  <c r="M11" s="1"/>
  <c r="L12"/>
  <c r="L11" s="1"/>
  <c r="K12"/>
  <c r="K11" s="1"/>
  <c r="J12"/>
  <c r="J11" s="1"/>
  <c r="I12"/>
  <c r="I11" s="1"/>
  <c r="P36"/>
  <c r="P10" s="1"/>
  <c r="P9" s="1"/>
  <c r="N36"/>
  <c r="N10" s="1"/>
  <c r="L36"/>
  <c r="L10" s="1"/>
  <c r="L9" s="1"/>
  <c r="I36"/>
  <c r="I10" s="1"/>
  <c r="I9" s="1"/>
  <c r="O47"/>
  <c r="O46"/>
  <c r="J45"/>
  <c r="J36" s="1"/>
  <c r="J10" s="1"/>
  <c r="J9" s="1"/>
  <c r="O39"/>
  <c r="O38"/>
  <c r="O37"/>
  <c r="O35"/>
  <c r="O29"/>
  <c r="O16"/>
  <c r="O13"/>
  <c r="O43"/>
  <c r="O42"/>
  <c r="O41"/>
  <c r="O44"/>
  <c r="M45"/>
  <c r="M36" s="1"/>
  <c r="K45"/>
  <c r="K36" s="1"/>
  <c r="K10" s="1"/>
  <c r="K9" s="1"/>
  <c r="O45"/>
  <c r="O34"/>
  <c r="O30"/>
  <c r="O28"/>
  <c r="O27"/>
  <c r="O26"/>
  <c r="O25"/>
  <c r="O24"/>
  <c r="O23"/>
  <c r="O22"/>
  <c r="O18"/>
  <c r="O21"/>
  <c r="O20"/>
  <c r="O19"/>
  <c r="O14"/>
  <c r="O15"/>
  <c r="M10" l="1"/>
  <c r="M9" s="1"/>
  <c r="O36"/>
  <c r="O10"/>
  <c r="N9"/>
  <c r="O9" s="1"/>
  <c r="O11"/>
  <c r="O12"/>
</calcChain>
</file>

<file path=xl/sharedStrings.xml><?xml version="1.0" encoding="utf-8"?>
<sst xmlns="http://schemas.openxmlformats.org/spreadsheetml/2006/main" count="84" uniqueCount="63">
  <si>
    <t>Okres realizacji</t>
  </si>
  <si>
    <t>Łączne nakłady finansowe</t>
  </si>
  <si>
    <t>Uchwała budżetowa na 2012 r.</t>
  </si>
  <si>
    <t>Zmiana planu (+/-)</t>
  </si>
  <si>
    <t>Plan po zmianach</t>
  </si>
  <si>
    <t>Nazwa zadania</t>
  </si>
  <si>
    <t>Dział</t>
  </si>
  <si>
    <t>Rozdział</t>
  </si>
  <si>
    <t>Lp</t>
  </si>
  <si>
    <t>Zagospodarowanie terenu z elementami placu zabaw w ramach projektu budowa infrastruktury społecznej we wsiach Koczargi Stare i Blizne Jasińskiego</t>
  </si>
  <si>
    <t>2011-2012</t>
  </si>
  <si>
    <t>1.</t>
  </si>
  <si>
    <t>Budowa lokalnej infrastruktury społeczeństwa informacyjnego</t>
  </si>
  <si>
    <t>2010-2012</t>
  </si>
  <si>
    <t>wydatki bieżące</t>
  </si>
  <si>
    <t>wydatki majatkowe</t>
  </si>
  <si>
    <t>Razem w tym:</t>
  </si>
  <si>
    <t>Paragraf</t>
  </si>
  <si>
    <t>2008-2013</t>
  </si>
  <si>
    <t>Zakup i montaż wiat przystankowych na terenie Gminy Stare Babice</t>
  </si>
  <si>
    <t>Odwodnienie wsi Klaudyn</t>
  </si>
  <si>
    <t>Projekt odwodnienia budynku komunalnego w Starych Babicach ul. Rynek 21</t>
  </si>
  <si>
    <t>2011-2013</t>
  </si>
  <si>
    <t>Odszkodowania za drogi, wykup gruntów pod inwestycje gminne</t>
  </si>
  <si>
    <t>2012-2015</t>
  </si>
  <si>
    <t>Poniesione nakłady finansowe do 31.12.2011r.</t>
  </si>
  <si>
    <t xml:space="preserve">Projekt i wykonanie budynku szatni w Zespole Szkolno-Przedszkolnym w Borzęcinie Dużym                                     </t>
  </si>
  <si>
    <t>2012-2013</t>
  </si>
  <si>
    <t>Projekt i wykonanie boiska wielofunkcyjnego przy szkole podstawowej w Starych babicach</t>
  </si>
  <si>
    <t>2012-2014</t>
  </si>
  <si>
    <t>Programy, projekty lub zadania pozostałe:</t>
  </si>
  <si>
    <t xml:space="preserve">Budowa oświetlenia ulicznego w ul Kasztanowej we wsi Kwirynów.                </t>
  </si>
  <si>
    <t xml:space="preserve">Budowa oświetlenia ulicznego w ul. Wieniawskiego we wsi Klaudyn.             </t>
  </si>
  <si>
    <t xml:space="preserve">Budowa oświetlenia ulicznego w ul. Brahmsa we wsi Klaudyn.                      </t>
  </si>
  <si>
    <t xml:space="preserve">Budowa oświetlenia ulicznego w ul. Izabelińskiej we wsi Stare Babice.                  </t>
  </si>
  <si>
    <t xml:space="preserve">Rozbudowa oświetlenia ulicznego w ul. Sikorskiego od ul. Ekologicznej do Ciećwierza we wsi Klaudyn.                              </t>
  </si>
  <si>
    <t xml:space="preserve">Rozbudowa oświetlenia ulicznego w ul. Karabeli we wsi Lipków.                 </t>
  </si>
  <si>
    <t xml:space="preserve">Budowa oświetlenia ulicznego w ul. Poprzeczna.                      </t>
  </si>
  <si>
    <t xml:space="preserve">Rozbudowa oświetlenia ulicznego w ul. Tulipanowa.          </t>
  </si>
  <si>
    <t xml:space="preserve">Wykonanie projektu i budowa oświetlenia ulicznego w ul. Królowej Marysieńki                                                     </t>
  </si>
  <si>
    <t xml:space="preserve">Zagospodarowanie terenu rekreacyjnego w Klaudynie przy ul. Ciećwierza             </t>
  </si>
  <si>
    <t xml:space="preserve">Wykonanie boiska w Wojcieszynie                               </t>
  </si>
  <si>
    <t>2.</t>
  </si>
  <si>
    <t>Umowy, których realizacja w roku budżetowym i w latach następnych jest niezbędna dla zapewnienia ciągłości działania jednostki i których płatności przypadają w okresie dłuższym niż rok</t>
  </si>
  <si>
    <t>Dziedzictwo twórczości ludowej i artystycznej - kapliczki, krzyże, figury i obeliski w Gminie Stare Babice</t>
  </si>
  <si>
    <t>Środki własne</t>
  </si>
  <si>
    <t>Środki UE</t>
  </si>
  <si>
    <t>Zimowe utrzymanie dróg gminnych</t>
  </si>
  <si>
    <t>2011-2015</t>
  </si>
  <si>
    <t>Zimowe utrzymanie chodników i przystanków autobusowych</t>
  </si>
  <si>
    <t>Sporzadzanie projektów planów miejscowych</t>
  </si>
  <si>
    <t>Zagospodarowanie polany w Lipkowie</t>
  </si>
  <si>
    <t>Scalanie i podział we wsi Janów II kompleks</t>
  </si>
  <si>
    <t>Scalanie i podział we wsi Zielonki Wieś.</t>
  </si>
  <si>
    <t>Realizacja zadań edukacji publicznej obejmujacych wychowanie przedszkolne</t>
  </si>
  <si>
    <t>"Stare Babice na przestrzeni wieków-wydanie książki"</t>
  </si>
  <si>
    <t>Budowa infrastruktury społeczeństwa informacyjnego poprzez stworzenie zintegrowanych baz wiedzy o Mazowszu.</t>
  </si>
  <si>
    <t>2009-2012</t>
  </si>
  <si>
    <t>Limit zobowiazań na lata 2012-2015</t>
  </si>
  <si>
    <t>Najem oświetlenia światecznego</t>
  </si>
  <si>
    <t>Wskaźnik wyk. w % (11:10)</t>
  </si>
  <si>
    <t>Realizacja przedsięwzięć wieloletnich Gminy Stare Babice - Ogółem                    wg stanu na I półrocze 2012 roku</t>
  </si>
  <si>
    <t>Wykonanie za                   I półrocze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</si>
</sst>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wrapText="1"/>
    </xf>
    <xf numFmtId="3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center"/>
    </xf>
    <xf numFmtId="10" fontId="7" fillId="2" borderId="1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2" fillId="0" borderId="11" xfId="0" applyFont="1" applyBorder="1"/>
    <xf numFmtId="0" fontId="1" fillId="0" borderId="9" xfId="0" applyFont="1" applyBorder="1" applyAlignment="1">
      <alignment horizontal="center" vertical="center"/>
    </xf>
    <xf numFmtId="0" fontId="2" fillId="0" borderId="5" xfId="0" applyFont="1" applyBorder="1"/>
    <xf numFmtId="0" fontId="0" fillId="0" borderId="9" xfId="0" applyBorder="1" applyAlignment="1">
      <alignment wrapText="1"/>
    </xf>
    <xf numFmtId="0" fontId="0" fillId="0" borderId="0" xfId="0" applyBorder="1"/>
    <xf numFmtId="3" fontId="7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10" fontId="2" fillId="0" borderId="5" xfId="0" applyNumberFormat="1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right" vertical="center" wrapText="1"/>
    </xf>
    <xf numFmtId="10" fontId="2" fillId="0" borderId="9" xfId="0" applyNumberFormat="1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workbookViewId="0">
      <selection activeCell="N9" sqref="N9:N11"/>
    </sheetView>
  </sheetViews>
  <sheetFormatPr defaultRowHeight="14.25"/>
  <cols>
    <col min="1" max="1" width="2.75" customWidth="1"/>
    <col min="2" max="2" width="3.625" customWidth="1"/>
    <col min="3" max="4" width="5.25" customWidth="1"/>
    <col min="6" max="6" width="16" customWidth="1"/>
    <col min="7" max="7" width="7.375" customWidth="1"/>
    <col min="8" max="8" width="2.125" hidden="1" customWidth="1"/>
    <col min="9" max="9" width="9.25" customWidth="1"/>
    <col min="10" max="10" width="9.375" customWidth="1"/>
    <col min="11" max="11" width="9" customWidth="1"/>
    <col min="12" max="12" width="8" customWidth="1"/>
    <col min="13" max="13" width="8.25" customWidth="1"/>
    <col min="14" max="14" width="10.25" customWidth="1"/>
    <col min="15" max="15" width="7" customWidth="1"/>
    <col min="16" max="16" width="9.125" customWidth="1"/>
    <col min="17" max="17" width="5.75" customWidth="1"/>
    <col min="18" max="18" width="8.125" customWidth="1"/>
  </cols>
  <sheetData>
    <row r="2" spans="1:17">
      <c r="F2" s="57" t="s">
        <v>61</v>
      </c>
      <c r="G2" s="57"/>
      <c r="H2" s="57"/>
      <c r="I2" s="57"/>
      <c r="J2" s="57"/>
      <c r="K2" s="57"/>
      <c r="L2" s="57"/>
      <c r="M2" s="58"/>
    </row>
    <row r="3" spans="1:17">
      <c r="F3" s="57"/>
      <c r="G3" s="57"/>
      <c r="H3" s="57"/>
      <c r="I3" s="57"/>
      <c r="J3" s="57"/>
      <c r="K3" s="57"/>
      <c r="L3" s="57"/>
      <c r="M3" s="58"/>
    </row>
    <row r="5" spans="1:17" ht="14.25" customHeight="1">
      <c r="A5" s="105" t="s">
        <v>8</v>
      </c>
      <c r="B5" s="85" t="s">
        <v>6</v>
      </c>
      <c r="C5" s="116" t="s">
        <v>7</v>
      </c>
      <c r="D5" s="116" t="s">
        <v>17</v>
      </c>
      <c r="E5" s="110" t="s">
        <v>5</v>
      </c>
      <c r="F5" s="111"/>
      <c r="G5" s="94" t="s">
        <v>0</v>
      </c>
      <c r="H5" s="95"/>
      <c r="I5" s="85" t="s">
        <v>1</v>
      </c>
      <c r="J5" s="85" t="s">
        <v>25</v>
      </c>
      <c r="K5" s="85" t="s">
        <v>2</v>
      </c>
      <c r="L5" s="85" t="s">
        <v>3</v>
      </c>
      <c r="M5" s="85" t="s">
        <v>4</v>
      </c>
      <c r="N5" s="85" t="s">
        <v>62</v>
      </c>
      <c r="O5" s="94" t="s">
        <v>60</v>
      </c>
      <c r="P5" s="85" t="s">
        <v>58</v>
      </c>
      <c r="Q5" s="51"/>
    </row>
    <row r="6" spans="1:17">
      <c r="A6" s="106"/>
      <c r="B6" s="86"/>
      <c r="C6" s="117"/>
      <c r="D6" s="123"/>
      <c r="E6" s="112"/>
      <c r="F6" s="113"/>
      <c r="G6" s="96"/>
      <c r="H6" s="97"/>
      <c r="I6" s="86"/>
      <c r="J6" s="86"/>
      <c r="K6" s="86"/>
      <c r="L6" s="86"/>
      <c r="M6" s="86"/>
      <c r="N6" s="86"/>
      <c r="O6" s="96"/>
      <c r="P6" s="86"/>
      <c r="Q6" s="51"/>
    </row>
    <row r="7" spans="1:17" ht="16.5" customHeight="1">
      <c r="A7" s="107"/>
      <c r="B7" s="87"/>
      <c r="C7" s="118"/>
      <c r="D7" s="124"/>
      <c r="E7" s="114"/>
      <c r="F7" s="115"/>
      <c r="G7" s="98"/>
      <c r="H7" s="99"/>
      <c r="I7" s="87"/>
      <c r="J7" s="87"/>
      <c r="K7" s="87"/>
      <c r="L7" s="87"/>
      <c r="M7" s="87"/>
      <c r="N7" s="87"/>
      <c r="O7" s="98"/>
      <c r="P7" s="87"/>
      <c r="Q7" s="51"/>
    </row>
    <row r="8" spans="1:17">
      <c r="A8" s="5">
        <v>1</v>
      </c>
      <c r="B8" s="1">
        <v>2</v>
      </c>
      <c r="C8" s="1">
        <v>3</v>
      </c>
      <c r="D8" s="1"/>
      <c r="E8" s="125">
        <v>4</v>
      </c>
      <c r="F8" s="125"/>
      <c r="G8" s="126">
        <v>5</v>
      </c>
      <c r="H8" s="127"/>
      <c r="I8" s="1">
        <v>7</v>
      </c>
      <c r="J8" s="1"/>
      <c r="K8" s="1">
        <v>8</v>
      </c>
      <c r="L8" s="1">
        <v>9</v>
      </c>
      <c r="M8" s="1">
        <v>10</v>
      </c>
      <c r="N8" s="1">
        <v>11</v>
      </c>
      <c r="O8" s="32">
        <v>12</v>
      </c>
      <c r="P8" s="33">
        <v>13</v>
      </c>
      <c r="Q8" s="51"/>
    </row>
    <row r="9" spans="1:17">
      <c r="A9" s="2"/>
      <c r="B9" s="1"/>
      <c r="C9" s="1"/>
      <c r="D9" s="32"/>
      <c r="E9" s="119" t="s">
        <v>16</v>
      </c>
      <c r="F9" s="120"/>
      <c r="G9" s="38"/>
      <c r="H9" s="39"/>
      <c r="I9" s="44">
        <f>I10+I11</f>
        <v>16070666</v>
      </c>
      <c r="J9" s="44">
        <f>SUM(J10:J11)</f>
        <v>1044146</v>
      </c>
      <c r="K9" s="44">
        <f>SUM(K10:K11)</f>
        <v>1678120</v>
      </c>
      <c r="L9" s="44">
        <f>SUM(L10:L11)</f>
        <v>2948000</v>
      </c>
      <c r="M9" s="44">
        <f>SUM(M10:M11)</f>
        <v>4626120</v>
      </c>
      <c r="N9" s="130">
        <f>SUM(N10:N11)</f>
        <v>2040911.45</v>
      </c>
      <c r="O9" s="40">
        <f>N9/M9</f>
        <v>0.44117131635149975</v>
      </c>
      <c r="P9" s="56">
        <f>P10+P11</f>
        <v>14796520</v>
      </c>
    </row>
    <row r="10" spans="1:17">
      <c r="A10" s="5"/>
      <c r="B10" s="1"/>
      <c r="C10" s="1"/>
      <c r="D10" s="32"/>
      <c r="E10" s="121" t="s">
        <v>14</v>
      </c>
      <c r="F10" s="122"/>
      <c r="G10" s="34"/>
      <c r="H10" s="35"/>
      <c r="I10" s="7">
        <f>I36</f>
        <v>3625807</v>
      </c>
      <c r="J10" s="7">
        <f>J36</f>
        <v>251727</v>
      </c>
      <c r="K10" s="7">
        <f>SUM(K36)</f>
        <v>776680</v>
      </c>
      <c r="L10" s="7">
        <f>L36</f>
        <v>183000</v>
      </c>
      <c r="M10" s="7">
        <f>SUM(M36)</f>
        <v>959680</v>
      </c>
      <c r="N10" s="13">
        <f>SUM(N36)</f>
        <v>268360.02</v>
      </c>
      <c r="O10" s="23">
        <f>N10/M10</f>
        <v>0.27963489913304435</v>
      </c>
      <c r="P10" s="53">
        <f>P36</f>
        <v>3374080</v>
      </c>
    </row>
    <row r="11" spans="1:17">
      <c r="A11" s="5"/>
      <c r="B11" s="1"/>
      <c r="C11" s="1"/>
      <c r="D11" s="32"/>
      <c r="E11" s="78" t="s">
        <v>15</v>
      </c>
      <c r="F11" s="79"/>
      <c r="G11" s="34"/>
      <c r="H11" s="35"/>
      <c r="I11" s="7">
        <f>I12</f>
        <v>12444859</v>
      </c>
      <c r="J11" s="7">
        <f>J12</f>
        <v>792419</v>
      </c>
      <c r="K11" s="7">
        <f>SUM(K12)</f>
        <v>901440</v>
      </c>
      <c r="L11" s="7">
        <f>L12</f>
        <v>2765000</v>
      </c>
      <c r="M11" s="7">
        <f>SUM(M12)</f>
        <v>3666440</v>
      </c>
      <c r="N11" s="13">
        <f>SUM(N12)</f>
        <v>1772551.43</v>
      </c>
      <c r="O11" s="23">
        <f>N11/M11</f>
        <v>0.48345300345839559</v>
      </c>
      <c r="P11" s="53">
        <f>SUM(P12)</f>
        <v>11422440</v>
      </c>
    </row>
    <row r="12" spans="1:17" ht="23.25" customHeight="1">
      <c r="A12" s="37" t="s">
        <v>11</v>
      </c>
      <c r="B12" s="73" t="s">
        <v>30</v>
      </c>
      <c r="C12" s="108"/>
      <c r="D12" s="108"/>
      <c r="E12" s="108"/>
      <c r="F12" s="109"/>
      <c r="G12" s="128"/>
      <c r="H12" s="129"/>
      <c r="I12" s="43">
        <f t="shared" ref="I12:N12" si="0">I13+I14+I15+I16+I17+I18+I19+I20+I21+I22+I23+I24+I25+I26+I27+I28+I29+I30+I33+I34+I35</f>
        <v>12444859</v>
      </c>
      <c r="J12" s="43">
        <f t="shared" si="0"/>
        <v>792419</v>
      </c>
      <c r="K12" s="43">
        <f t="shared" si="0"/>
        <v>901440</v>
      </c>
      <c r="L12" s="43">
        <f t="shared" si="0"/>
        <v>2765000</v>
      </c>
      <c r="M12" s="43">
        <f t="shared" si="0"/>
        <v>3666440</v>
      </c>
      <c r="N12" s="46">
        <f t="shared" si="0"/>
        <v>1772551.43</v>
      </c>
      <c r="O12" s="23">
        <f>N12/M12</f>
        <v>0.48345300345839559</v>
      </c>
      <c r="P12" s="52">
        <f>P13+P14+P15+P16+P17+P18+P19+P20+P21+P22+P23+P24+P25+P26+P27+P28+P29+P30+P33+P34+P35</f>
        <v>11422440</v>
      </c>
    </row>
    <row r="13" spans="1:17" ht="46.5" customHeight="1">
      <c r="A13" s="6"/>
      <c r="B13" s="33">
        <v>150</v>
      </c>
      <c r="C13" s="33">
        <v>15011</v>
      </c>
      <c r="D13" s="33">
        <v>6639</v>
      </c>
      <c r="E13" s="78" t="s">
        <v>56</v>
      </c>
      <c r="F13" s="79"/>
      <c r="G13" s="27" t="s">
        <v>57</v>
      </c>
      <c r="H13" s="9"/>
      <c r="I13" s="10">
        <v>18660</v>
      </c>
      <c r="J13" s="10">
        <v>14220</v>
      </c>
      <c r="K13" s="10">
        <v>4440</v>
      </c>
      <c r="L13" s="10">
        <v>0</v>
      </c>
      <c r="M13" s="10">
        <v>4440</v>
      </c>
      <c r="N13" s="11">
        <v>4439.53</v>
      </c>
      <c r="O13" s="23">
        <f>N13/M13</f>
        <v>0.99989414414414413</v>
      </c>
      <c r="P13" s="53">
        <v>4440</v>
      </c>
    </row>
    <row r="14" spans="1:17" ht="14.25" customHeight="1">
      <c r="A14" s="47"/>
      <c r="B14" s="12">
        <v>600</v>
      </c>
      <c r="C14" s="12">
        <v>60016</v>
      </c>
      <c r="D14" s="12">
        <v>6050</v>
      </c>
      <c r="E14" s="61" t="s">
        <v>20</v>
      </c>
      <c r="F14" s="62"/>
      <c r="G14" s="27" t="s">
        <v>18</v>
      </c>
      <c r="H14" s="9"/>
      <c r="I14" s="10">
        <v>491271</v>
      </c>
      <c r="J14" s="10">
        <v>291271</v>
      </c>
      <c r="K14" s="10">
        <v>100000</v>
      </c>
      <c r="L14" s="10">
        <v>0</v>
      </c>
      <c r="M14" s="10">
        <v>100000</v>
      </c>
      <c r="N14" s="11">
        <v>0</v>
      </c>
      <c r="O14" s="23">
        <f>N14/M14*100</f>
        <v>0</v>
      </c>
      <c r="P14" s="53">
        <v>200000</v>
      </c>
    </row>
    <row r="15" spans="1:17" ht="25.5" customHeight="1">
      <c r="A15" s="47"/>
      <c r="B15" s="12">
        <v>600</v>
      </c>
      <c r="C15" s="12">
        <v>60016</v>
      </c>
      <c r="D15" s="12">
        <v>6050</v>
      </c>
      <c r="E15" s="103" t="s">
        <v>19</v>
      </c>
      <c r="F15" s="104"/>
      <c r="G15" s="27" t="s">
        <v>10</v>
      </c>
      <c r="H15" s="9"/>
      <c r="I15" s="10">
        <v>68000</v>
      </c>
      <c r="J15" s="10">
        <v>40000</v>
      </c>
      <c r="K15" s="10">
        <v>28000</v>
      </c>
      <c r="L15" s="10">
        <v>0</v>
      </c>
      <c r="M15" s="10">
        <v>28000</v>
      </c>
      <c r="N15" s="11">
        <v>0</v>
      </c>
      <c r="O15" s="23">
        <f>N15/M15*100</f>
        <v>0</v>
      </c>
      <c r="P15" s="53">
        <v>28000</v>
      </c>
    </row>
    <row r="16" spans="1:17" ht="30" customHeight="1">
      <c r="A16" s="48"/>
      <c r="B16" s="12">
        <v>600</v>
      </c>
      <c r="C16" s="12">
        <v>60053</v>
      </c>
      <c r="D16" s="12">
        <v>6050</v>
      </c>
      <c r="E16" s="59" t="s">
        <v>12</v>
      </c>
      <c r="F16" s="102"/>
      <c r="G16" s="1" t="s">
        <v>13</v>
      </c>
      <c r="H16" s="9"/>
      <c r="I16" s="4">
        <v>445928</v>
      </c>
      <c r="J16" s="10">
        <v>395928</v>
      </c>
      <c r="K16" s="7">
        <v>50000</v>
      </c>
      <c r="L16" s="10"/>
      <c r="M16" s="7">
        <v>50000</v>
      </c>
      <c r="N16" s="11">
        <v>13319.52</v>
      </c>
      <c r="O16" s="23">
        <f>N16/M16</f>
        <v>0.26639040000000003</v>
      </c>
      <c r="P16" s="53">
        <v>50000</v>
      </c>
    </row>
    <row r="17" spans="1:16" ht="36.75" customHeight="1">
      <c r="A17" s="47"/>
      <c r="B17" s="1">
        <v>700</v>
      </c>
      <c r="C17" s="1">
        <v>70004</v>
      </c>
      <c r="D17" s="32">
        <v>6050</v>
      </c>
      <c r="E17" s="59" t="s">
        <v>21</v>
      </c>
      <c r="F17" s="102"/>
      <c r="G17" s="1" t="s">
        <v>22</v>
      </c>
      <c r="H17" s="3"/>
      <c r="I17" s="4">
        <v>86000</v>
      </c>
      <c r="J17" s="13">
        <v>6000</v>
      </c>
      <c r="K17" s="7">
        <v>80000</v>
      </c>
      <c r="L17" s="7">
        <v>-80000</v>
      </c>
      <c r="M17" s="7">
        <v>0</v>
      </c>
      <c r="N17" s="8">
        <v>0</v>
      </c>
      <c r="O17" s="23">
        <v>0</v>
      </c>
      <c r="P17" s="7">
        <v>80000</v>
      </c>
    </row>
    <row r="18" spans="1:16" ht="24.75" customHeight="1">
      <c r="A18" s="47"/>
      <c r="B18" s="1">
        <v>700</v>
      </c>
      <c r="C18" s="1">
        <v>70005</v>
      </c>
      <c r="D18" s="1">
        <v>6060</v>
      </c>
      <c r="E18" s="59" t="s">
        <v>23</v>
      </c>
      <c r="F18" s="102"/>
      <c r="G18" s="1" t="s">
        <v>24</v>
      </c>
      <c r="H18" s="3"/>
      <c r="I18" s="7">
        <v>7400000</v>
      </c>
      <c r="J18" s="13">
        <v>0</v>
      </c>
      <c r="K18" s="7">
        <v>0</v>
      </c>
      <c r="L18" s="7">
        <v>2900000</v>
      </c>
      <c r="M18" s="7">
        <v>2900000</v>
      </c>
      <c r="N18" s="13">
        <v>1736457.38</v>
      </c>
      <c r="O18" s="23">
        <f>N18/M18</f>
        <v>0.59877840689655171</v>
      </c>
      <c r="P18" s="53">
        <v>7400000</v>
      </c>
    </row>
    <row r="19" spans="1:16" ht="40.5" customHeight="1">
      <c r="A19" s="47"/>
      <c r="B19" s="1">
        <v>801</v>
      </c>
      <c r="C19" s="1">
        <v>80101</v>
      </c>
      <c r="D19" s="1">
        <v>6050</v>
      </c>
      <c r="E19" s="59" t="s">
        <v>26</v>
      </c>
      <c r="F19" s="102"/>
      <c r="G19" s="7" t="s">
        <v>27</v>
      </c>
      <c r="H19" s="7"/>
      <c r="I19" s="7">
        <v>1075000</v>
      </c>
      <c r="J19" s="13">
        <v>0</v>
      </c>
      <c r="K19" s="7">
        <v>100000</v>
      </c>
      <c r="L19" s="7">
        <v>-25000</v>
      </c>
      <c r="M19" s="7">
        <v>75000</v>
      </c>
      <c r="N19" s="13">
        <v>500</v>
      </c>
      <c r="O19" s="23">
        <f t="shared" ref="O19:O28" si="1">N19/M19*100</f>
        <v>0.66666666666666674</v>
      </c>
      <c r="P19" s="54">
        <v>1075000</v>
      </c>
    </row>
    <row r="20" spans="1:16" ht="36.75" customHeight="1">
      <c r="A20" s="47"/>
      <c r="B20" s="1">
        <v>801</v>
      </c>
      <c r="C20" s="1">
        <v>80101</v>
      </c>
      <c r="D20" s="1">
        <v>6050</v>
      </c>
      <c r="E20" s="59" t="s">
        <v>28</v>
      </c>
      <c r="F20" s="102"/>
      <c r="G20" s="1" t="s">
        <v>29</v>
      </c>
      <c r="H20" s="3"/>
      <c r="I20" s="7">
        <v>1480000</v>
      </c>
      <c r="J20" s="14">
        <v>0</v>
      </c>
      <c r="K20" s="4">
        <v>80000</v>
      </c>
      <c r="L20" s="4">
        <v>0</v>
      </c>
      <c r="M20" s="4">
        <v>80000</v>
      </c>
      <c r="N20" s="15">
        <v>0</v>
      </c>
      <c r="O20" s="23">
        <f t="shared" si="1"/>
        <v>0</v>
      </c>
      <c r="P20" s="4">
        <v>1480000</v>
      </c>
    </row>
    <row r="21" spans="1:16" ht="29.25" customHeight="1">
      <c r="A21" s="47"/>
      <c r="B21" s="1">
        <v>900</v>
      </c>
      <c r="C21" s="1">
        <v>90015</v>
      </c>
      <c r="D21" s="1">
        <v>6050</v>
      </c>
      <c r="E21" s="78" t="s">
        <v>31</v>
      </c>
      <c r="F21" s="79"/>
      <c r="G21" s="14" t="s">
        <v>27</v>
      </c>
      <c r="H21" s="14"/>
      <c r="I21" s="4">
        <v>51000</v>
      </c>
      <c r="J21" s="14">
        <v>0</v>
      </c>
      <c r="K21" s="4">
        <v>8000</v>
      </c>
      <c r="L21" s="4">
        <v>0</v>
      </c>
      <c r="M21" s="4">
        <v>8000</v>
      </c>
      <c r="N21" s="15">
        <v>0</v>
      </c>
      <c r="O21" s="23">
        <f t="shared" si="1"/>
        <v>0</v>
      </c>
      <c r="P21" s="4">
        <v>51000</v>
      </c>
    </row>
    <row r="22" spans="1:16" ht="27" customHeight="1">
      <c r="A22" s="47"/>
      <c r="B22" s="1">
        <v>900</v>
      </c>
      <c r="C22" s="1">
        <v>90015</v>
      </c>
      <c r="D22" s="1">
        <v>6050</v>
      </c>
      <c r="E22" s="78" t="s">
        <v>32</v>
      </c>
      <c r="F22" s="79"/>
      <c r="G22" s="14" t="s">
        <v>27</v>
      </c>
      <c r="H22" s="14"/>
      <c r="I22" s="4">
        <v>63000</v>
      </c>
      <c r="J22" s="14">
        <v>0</v>
      </c>
      <c r="K22" s="4">
        <v>10000</v>
      </c>
      <c r="L22" s="4">
        <v>0</v>
      </c>
      <c r="M22" s="4">
        <v>10000</v>
      </c>
      <c r="N22" s="15">
        <v>0</v>
      </c>
      <c r="O22" s="23">
        <f t="shared" si="1"/>
        <v>0</v>
      </c>
      <c r="P22" s="4">
        <v>63000</v>
      </c>
    </row>
    <row r="23" spans="1:16" ht="25.5" customHeight="1">
      <c r="A23" s="47"/>
      <c r="B23" s="1">
        <v>900</v>
      </c>
      <c r="C23" s="1">
        <v>90015</v>
      </c>
      <c r="D23" s="1">
        <v>6050</v>
      </c>
      <c r="E23" s="78" t="s">
        <v>33</v>
      </c>
      <c r="F23" s="79"/>
      <c r="G23" s="14" t="s">
        <v>27</v>
      </c>
      <c r="H23" s="14"/>
      <c r="I23" s="4">
        <v>70000</v>
      </c>
      <c r="J23" s="14">
        <v>0</v>
      </c>
      <c r="K23" s="4">
        <v>10000</v>
      </c>
      <c r="L23" s="4">
        <v>0</v>
      </c>
      <c r="M23" s="4">
        <v>10000</v>
      </c>
      <c r="N23" s="15">
        <v>0</v>
      </c>
      <c r="O23" s="23">
        <f t="shared" si="1"/>
        <v>0</v>
      </c>
      <c r="P23" s="4">
        <v>70000</v>
      </c>
    </row>
    <row r="24" spans="1:16" ht="24.75" customHeight="1">
      <c r="A24" s="47"/>
      <c r="B24" s="1">
        <v>900</v>
      </c>
      <c r="C24" s="1">
        <v>90015</v>
      </c>
      <c r="D24" s="1">
        <v>6050</v>
      </c>
      <c r="E24" s="78" t="s">
        <v>34</v>
      </c>
      <c r="F24" s="79"/>
      <c r="G24" s="14" t="s">
        <v>27</v>
      </c>
      <c r="H24" s="14"/>
      <c r="I24" s="4">
        <v>58000</v>
      </c>
      <c r="J24" s="14">
        <v>0</v>
      </c>
      <c r="K24" s="4">
        <v>8000</v>
      </c>
      <c r="L24" s="4">
        <v>0</v>
      </c>
      <c r="M24" s="4">
        <v>8000</v>
      </c>
      <c r="N24" s="15">
        <v>0</v>
      </c>
      <c r="O24" s="23">
        <f t="shared" si="1"/>
        <v>0</v>
      </c>
      <c r="P24" s="4">
        <v>58000</v>
      </c>
    </row>
    <row r="25" spans="1:16" ht="33" customHeight="1">
      <c r="A25" s="47"/>
      <c r="B25" s="1">
        <v>900</v>
      </c>
      <c r="C25" s="1">
        <v>90015</v>
      </c>
      <c r="D25" s="1">
        <v>6050</v>
      </c>
      <c r="E25" s="78" t="s">
        <v>35</v>
      </c>
      <c r="F25" s="79"/>
      <c r="G25" s="14" t="s">
        <v>27</v>
      </c>
      <c r="H25" s="14"/>
      <c r="I25" s="4">
        <v>48000</v>
      </c>
      <c r="J25" s="14">
        <v>0</v>
      </c>
      <c r="K25" s="4">
        <v>8000</v>
      </c>
      <c r="L25" s="4">
        <v>0</v>
      </c>
      <c r="M25" s="4">
        <v>8000</v>
      </c>
      <c r="N25" s="15">
        <v>0</v>
      </c>
      <c r="O25" s="23">
        <f t="shared" si="1"/>
        <v>0</v>
      </c>
      <c r="P25" s="4">
        <v>48000</v>
      </c>
    </row>
    <row r="26" spans="1:16" ht="26.25" customHeight="1">
      <c r="A26" s="47"/>
      <c r="B26" s="1">
        <v>900</v>
      </c>
      <c r="C26" s="1">
        <v>90015</v>
      </c>
      <c r="D26" s="1">
        <v>6050</v>
      </c>
      <c r="E26" s="78" t="s">
        <v>36</v>
      </c>
      <c r="F26" s="79"/>
      <c r="G26" s="14" t="s">
        <v>27</v>
      </c>
      <c r="H26" s="14"/>
      <c r="I26" s="4">
        <v>68000</v>
      </c>
      <c r="J26" s="14">
        <v>0</v>
      </c>
      <c r="K26" s="4">
        <v>8000</v>
      </c>
      <c r="L26" s="4">
        <v>0</v>
      </c>
      <c r="M26" s="4">
        <v>8000</v>
      </c>
      <c r="N26" s="15">
        <v>0</v>
      </c>
      <c r="O26" s="23">
        <f t="shared" si="1"/>
        <v>0</v>
      </c>
      <c r="P26" s="4">
        <v>68000</v>
      </c>
    </row>
    <row r="27" spans="1:16" ht="24.75" customHeight="1">
      <c r="A27" s="47"/>
      <c r="B27" s="1">
        <v>900</v>
      </c>
      <c r="C27" s="1">
        <v>90015</v>
      </c>
      <c r="D27" s="1">
        <v>6050</v>
      </c>
      <c r="E27" s="78" t="s">
        <v>37</v>
      </c>
      <c r="F27" s="79"/>
      <c r="G27" s="14" t="s">
        <v>27</v>
      </c>
      <c r="H27" s="14"/>
      <c r="I27" s="4">
        <v>68000</v>
      </c>
      <c r="J27" s="14">
        <v>0</v>
      </c>
      <c r="K27" s="4">
        <v>8000</v>
      </c>
      <c r="L27" s="4">
        <v>0</v>
      </c>
      <c r="M27" s="4">
        <v>8000</v>
      </c>
      <c r="N27" s="15">
        <v>0</v>
      </c>
      <c r="O27" s="23">
        <f t="shared" si="1"/>
        <v>0</v>
      </c>
      <c r="P27" s="4">
        <v>68000</v>
      </c>
    </row>
    <row r="28" spans="1:16" ht="24" customHeight="1">
      <c r="A28" s="47"/>
      <c r="B28" s="1">
        <v>900</v>
      </c>
      <c r="C28" s="1">
        <v>90015</v>
      </c>
      <c r="D28" s="1">
        <v>6050</v>
      </c>
      <c r="E28" s="78" t="s">
        <v>38</v>
      </c>
      <c r="F28" s="79"/>
      <c r="G28" s="14" t="s">
        <v>27</v>
      </c>
      <c r="H28" s="14"/>
      <c r="I28" s="4">
        <v>59000</v>
      </c>
      <c r="J28" s="14">
        <v>0</v>
      </c>
      <c r="K28" s="4">
        <v>9000</v>
      </c>
      <c r="L28" s="4">
        <v>0</v>
      </c>
      <c r="M28" s="4">
        <v>9000</v>
      </c>
      <c r="N28" s="15">
        <v>0</v>
      </c>
      <c r="O28" s="23">
        <f t="shared" si="1"/>
        <v>0</v>
      </c>
      <c r="P28" s="4">
        <v>59000</v>
      </c>
    </row>
    <row r="29" spans="1:16" ht="35.25" customHeight="1">
      <c r="A29" s="49"/>
      <c r="B29" s="16">
        <v>900</v>
      </c>
      <c r="C29" s="16">
        <v>90015</v>
      </c>
      <c r="D29" s="16">
        <v>6050</v>
      </c>
      <c r="E29" s="78" t="s">
        <v>39</v>
      </c>
      <c r="F29" s="63"/>
      <c r="G29" s="17" t="s">
        <v>10</v>
      </c>
      <c r="H29" s="18"/>
      <c r="I29" s="19">
        <v>120000</v>
      </c>
      <c r="J29" s="19">
        <v>40000</v>
      </c>
      <c r="K29" s="19">
        <v>80000</v>
      </c>
      <c r="L29" s="19">
        <v>0</v>
      </c>
      <c r="M29" s="19">
        <v>80000</v>
      </c>
      <c r="N29" s="20">
        <v>0</v>
      </c>
      <c r="O29" s="23">
        <f t="shared" ref="O29" si="2">N29/M29*100</f>
        <v>0</v>
      </c>
      <c r="P29" s="19">
        <v>80000</v>
      </c>
    </row>
    <row r="30" spans="1:16" ht="14.25" customHeight="1">
      <c r="A30" s="82"/>
      <c r="B30" s="85">
        <v>921</v>
      </c>
      <c r="C30" s="85">
        <v>92195</v>
      </c>
      <c r="D30" s="85">
        <v>6050</v>
      </c>
      <c r="E30" s="88" t="s">
        <v>9</v>
      </c>
      <c r="F30" s="89"/>
      <c r="G30" s="94" t="s">
        <v>10</v>
      </c>
      <c r="H30" s="95"/>
      <c r="I30" s="64">
        <v>205000</v>
      </c>
      <c r="J30" s="64">
        <v>5000</v>
      </c>
      <c r="K30" s="64">
        <v>200000</v>
      </c>
      <c r="L30" s="64">
        <v>0</v>
      </c>
      <c r="M30" s="64">
        <v>200000</v>
      </c>
      <c r="N30" s="67">
        <v>0</v>
      </c>
      <c r="O30" s="70">
        <f>N30/M30*100</f>
        <v>0</v>
      </c>
      <c r="P30" s="64">
        <v>200000</v>
      </c>
    </row>
    <row r="31" spans="1:16">
      <c r="A31" s="83"/>
      <c r="B31" s="86"/>
      <c r="C31" s="86"/>
      <c r="D31" s="86"/>
      <c r="E31" s="90"/>
      <c r="F31" s="91"/>
      <c r="G31" s="96"/>
      <c r="H31" s="97"/>
      <c r="I31" s="65"/>
      <c r="J31" s="100"/>
      <c r="K31" s="65"/>
      <c r="L31" s="65"/>
      <c r="M31" s="65"/>
      <c r="N31" s="68"/>
      <c r="O31" s="71"/>
      <c r="P31" s="65"/>
    </row>
    <row r="32" spans="1:16" ht="18" customHeight="1">
      <c r="A32" s="84"/>
      <c r="B32" s="87"/>
      <c r="C32" s="87"/>
      <c r="D32" s="87"/>
      <c r="E32" s="92"/>
      <c r="F32" s="93"/>
      <c r="G32" s="98"/>
      <c r="H32" s="99"/>
      <c r="I32" s="66"/>
      <c r="J32" s="101"/>
      <c r="K32" s="66"/>
      <c r="L32" s="66"/>
      <c r="M32" s="66"/>
      <c r="N32" s="69"/>
      <c r="O32" s="72"/>
      <c r="P32" s="66"/>
    </row>
    <row r="33" spans="1:16" ht="23.25" customHeight="1">
      <c r="A33" s="50"/>
      <c r="B33" s="31">
        <v>921</v>
      </c>
      <c r="C33" s="31">
        <v>92195</v>
      </c>
      <c r="D33" s="31">
        <v>6050</v>
      </c>
      <c r="E33" s="59" t="s">
        <v>51</v>
      </c>
      <c r="F33" s="60"/>
      <c r="G33" s="28" t="s">
        <v>27</v>
      </c>
      <c r="H33" s="29"/>
      <c r="I33" s="24">
        <v>230000</v>
      </c>
      <c r="J33" s="36">
        <v>0</v>
      </c>
      <c r="K33" s="24">
        <v>30000</v>
      </c>
      <c r="L33" s="24">
        <v>-30000</v>
      </c>
      <c r="M33" s="24">
        <v>0</v>
      </c>
      <c r="N33" s="26">
        <v>0</v>
      </c>
      <c r="O33" s="23">
        <v>0</v>
      </c>
      <c r="P33" s="25">
        <v>0</v>
      </c>
    </row>
    <row r="34" spans="1:16" ht="36" customHeight="1">
      <c r="A34" s="47"/>
      <c r="B34" s="12">
        <v>926</v>
      </c>
      <c r="C34" s="12">
        <v>92695</v>
      </c>
      <c r="D34" s="12">
        <v>6050</v>
      </c>
      <c r="E34" s="61" t="s">
        <v>40</v>
      </c>
      <c r="F34" s="62"/>
      <c r="G34" s="27" t="s">
        <v>27</v>
      </c>
      <c r="H34" s="9"/>
      <c r="I34" s="10">
        <v>80000</v>
      </c>
      <c r="J34" s="10">
        <v>0</v>
      </c>
      <c r="K34" s="10">
        <v>20000</v>
      </c>
      <c r="L34" s="10">
        <v>0</v>
      </c>
      <c r="M34" s="10">
        <v>20000</v>
      </c>
      <c r="N34" s="11">
        <v>0</v>
      </c>
      <c r="O34" s="23">
        <f>N34/M34*100</f>
        <v>0</v>
      </c>
      <c r="P34" s="53">
        <v>80000</v>
      </c>
    </row>
    <row r="35" spans="1:16" ht="21" customHeight="1">
      <c r="A35" s="47"/>
      <c r="B35" s="12">
        <v>929</v>
      </c>
      <c r="C35" s="12">
        <v>92695</v>
      </c>
      <c r="D35" s="12">
        <v>6050</v>
      </c>
      <c r="E35" s="61" t="s">
        <v>41</v>
      </c>
      <c r="F35" s="62"/>
      <c r="G35" s="27" t="s">
        <v>29</v>
      </c>
      <c r="H35" s="9"/>
      <c r="I35" s="10">
        <v>260000</v>
      </c>
      <c r="J35" s="10">
        <v>0</v>
      </c>
      <c r="K35" s="10">
        <v>60000</v>
      </c>
      <c r="L35" s="10">
        <v>0</v>
      </c>
      <c r="M35" s="10">
        <v>60000</v>
      </c>
      <c r="N35" s="11">
        <v>17835</v>
      </c>
      <c r="O35" s="23">
        <f>N35/M35</f>
        <v>0.29725000000000001</v>
      </c>
      <c r="P35" s="53">
        <v>260000</v>
      </c>
    </row>
    <row r="36" spans="1:16" ht="51.75" customHeight="1">
      <c r="A36" s="37" t="s">
        <v>42</v>
      </c>
      <c r="B36" s="73" t="s">
        <v>43</v>
      </c>
      <c r="C36" s="74"/>
      <c r="D36" s="74"/>
      <c r="E36" s="74"/>
      <c r="F36" s="75"/>
      <c r="G36" s="76"/>
      <c r="H36" s="77"/>
      <c r="I36" s="41">
        <f t="shared" ref="I36:N36" si="3">I37+I38+I39+I40+I41+I42+I43+I44+I45</f>
        <v>3625807</v>
      </c>
      <c r="J36" s="41">
        <f t="shared" si="3"/>
        <v>251727</v>
      </c>
      <c r="K36" s="41">
        <f t="shared" si="3"/>
        <v>776680</v>
      </c>
      <c r="L36" s="41">
        <f t="shared" si="3"/>
        <v>183000</v>
      </c>
      <c r="M36" s="41">
        <f t="shared" si="3"/>
        <v>959680</v>
      </c>
      <c r="N36" s="45">
        <f t="shared" si="3"/>
        <v>268360.02</v>
      </c>
      <c r="O36" s="42">
        <f>N36/M36</f>
        <v>0.27963489913304435</v>
      </c>
      <c r="P36" s="55">
        <f>P37+P38+P39+P40+P41+P42+P43+P44+P45</f>
        <v>3374080</v>
      </c>
    </row>
    <row r="37" spans="1:16" ht="14.25" customHeight="1">
      <c r="A37" s="47"/>
      <c r="B37" s="12">
        <v>600</v>
      </c>
      <c r="C37" s="12">
        <v>60016</v>
      </c>
      <c r="D37" s="12">
        <v>4300</v>
      </c>
      <c r="E37" s="61" t="s">
        <v>47</v>
      </c>
      <c r="F37" s="62"/>
      <c r="G37" s="27" t="s">
        <v>48</v>
      </c>
      <c r="H37" s="9"/>
      <c r="I37" s="10">
        <v>1950000</v>
      </c>
      <c r="J37" s="10">
        <v>150000</v>
      </c>
      <c r="K37" s="10">
        <v>420000</v>
      </c>
      <c r="L37" s="10">
        <v>0</v>
      </c>
      <c r="M37" s="10">
        <v>420000</v>
      </c>
      <c r="N37" s="11">
        <v>197058.09</v>
      </c>
      <c r="O37" s="23">
        <f>N37/M37</f>
        <v>0.46918592857142855</v>
      </c>
      <c r="P37" s="53">
        <v>1800000</v>
      </c>
    </row>
    <row r="38" spans="1:16" ht="23.25" customHeight="1">
      <c r="A38" s="47"/>
      <c r="B38" s="12">
        <v>600</v>
      </c>
      <c r="C38" s="12">
        <v>60016</v>
      </c>
      <c r="D38" s="12">
        <v>4300</v>
      </c>
      <c r="E38" s="61" t="s">
        <v>49</v>
      </c>
      <c r="F38" s="62"/>
      <c r="G38" s="27" t="s">
        <v>48</v>
      </c>
      <c r="H38" s="9"/>
      <c r="I38" s="10">
        <v>770000</v>
      </c>
      <c r="J38" s="10">
        <v>50000</v>
      </c>
      <c r="K38" s="10">
        <v>160000</v>
      </c>
      <c r="L38" s="10">
        <v>0</v>
      </c>
      <c r="M38" s="10">
        <v>160000</v>
      </c>
      <c r="N38" s="11">
        <v>37701.93</v>
      </c>
      <c r="O38" s="23">
        <f>N38/M38</f>
        <v>0.23563706249999999</v>
      </c>
      <c r="P38" s="53">
        <v>720000</v>
      </c>
    </row>
    <row r="39" spans="1:16" ht="23.25" customHeight="1">
      <c r="A39" s="47"/>
      <c r="B39" s="12">
        <v>710</v>
      </c>
      <c r="C39" s="12">
        <v>71004</v>
      </c>
      <c r="D39" s="12">
        <v>4300</v>
      </c>
      <c r="E39" s="61" t="s">
        <v>50</v>
      </c>
      <c r="F39" s="63"/>
      <c r="G39" s="34" t="s">
        <v>22</v>
      </c>
      <c r="H39" s="21"/>
      <c r="I39" s="7">
        <v>203400</v>
      </c>
      <c r="J39" s="7">
        <v>0</v>
      </c>
      <c r="K39" s="7">
        <v>79400</v>
      </c>
      <c r="L39" s="7">
        <v>0</v>
      </c>
      <c r="M39" s="7">
        <v>79400</v>
      </c>
      <c r="N39" s="13">
        <v>0</v>
      </c>
      <c r="O39" s="23">
        <f>N39/M39</f>
        <v>0</v>
      </c>
      <c r="P39" s="53">
        <v>203400</v>
      </c>
    </row>
    <row r="40" spans="1:16" ht="23.25" customHeight="1">
      <c r="A40" s="47"/>
      <c r="B40" s="12">
        <v>710</v>
      </c>
      <c r="C40" s="12">
        <v>71013</v>
      </c>
      <c r="D40" s="12">
        <v>4300</v>
      </c>
      <c r="E40" s="61" t="s">
        <v>52</v>
      </c>
      <c r="F40" s="63"/>
      <c r="G40" s="34" t="s">
        <v>27</v>
      </c>
      <c r="H40" s="21"/>
      <c r="I40" s="7">
        <v>86000</v>
      </c>
      <c r="J40" s="7">
        <v>0</v>
      </c>
      <c r="K40" s="7">
        <v>0</v>
      </c>
      <c r="L40" s="7">
        <v>30000</v>
      </c>
      <c r="M40" s="7">
        <v>30000</v>
      </c>
      <c r="N40" s="13">
        <v>0</v>
      </c>
      <c r="O40" s="23"/>
      <c r="P40" s="53">
        <v>86000</v>
      </c>
    </row>
    <row r="41" spans="1:16" ht="19.5" customHeight="1">
      <c r="A41" s="47"/>
      <c r="B41" s="12">
        <v>710</v>
      </c>
      <c r="C41" s="12">
        <v>71013</v>
      </c>
      <c r="D41" s="12">
        <v>4300</v>
      </c>
      <c r="E41" s="61" t="s">
        <v>53</v>
      </c>
      <c r="F41" s="63"/>
      <c r="G41" s="27" t="s">
        <v>29</v>
      </c>
      <c r="H41" s="9"/>
      <c r="I41" s="10">
        <v>360000</v>
      </c>
      <c r="J41" s="10">
        <v>0</v>
      </c>
      <c r="K41" s="10">
        <v>0</v>
      </c>
      <c r="L41" s="10">
        <v>108000</v>
      </c>
      <c r="M41" s="10">
        <v>108000</v>
      </c>
      <c r="N41" s="11">
        <v>0</v>
      </c>
      <c r="O41" s="23">
        <f>N41/M41*100</f>
        <v>0</v>
      </c>
      <c r="P41" s="53">
        <v>360000</v>
      </c>
    </row>
    <row r="42" spans="1:16" ht="35.25" customHeight="1">
      <c r="A42" s="47"/>
      <c r="B42" s="12">
        <v>801</v>
      </c>
      <c r="C42" s="12">
        <v>80104</v>
      </c>
      <c r="D42" s="12">
        <v>2710</v>
      </c>
      <c r="E42" s="61" t="s">
        <v>54</v>
      </c>
      <c r="F42" s="62"/>
      <c r="G42" s="27" t="s">
        <v>10</v>
      </c>
      <c r="H42" s="9"/>
      <c r="I42" s="10">
        <v>69000</v>
      </c>
      <c r="J42" s="10">
        <v>14100</v>
      </c>
      <c r="K42" s="10">
        <v>41400</v>
      </c>
      <c r="L42" s="10">
        <v>13500</v>
      </c>
      <c r="M42" s="10">
        <v>54900</v>
      </c>
      <c r="N42" s="11">
        <v>33600</v>
      </c>
      <c r="O42" s="23">
        <f>N42/M42</f>
        <v>0.61202185792349728</v>
      </c>
      <c r="P42" s="53">
        <v>54900</v>
      </c>
    </row>
    <row r="43" spans="1:16" ht="23.25" customHeight="1">
      <c r="A43" s="47"/>
      <c r="B43" s="12">
        <v>900</v>
      </c>
      <c r="C43" s="12">
        <v>90015</v>
      </c>
      <c r="D43" s="12">
        <v>4300</v>
      </c>
      <c r="E43" s="61" t="s">
        <v>59</v>
      </c>
      <c r="F43" s="63"/>
      <c r="G43" s="27" t="s">
        <v>10</v>
      </c>
      <c r="H43" s="9"/>
      <c r="I43" s="10">
        <v>63200</v>
      </c>
      <c r="J43" s="10">
        <v>31600</v>
      </c>
      <c r="K43" s="10">
        <v>31600</v>
      </c>
      <c r="L43" s="10">
        <v>0</v>
      </c>
      <c r="M43" s="10">
        <v>31600</v>
      </c>
      <c r="N43" s="11"/>
      <c r="O43" s="23">
        <f>N43/M43</f>
        <v>0</v>
      </c>
      <c r="P43" s="53">
        <v>31600</v>
      </c>
    </row>
    <row r="44" spans="1:16" ht="27.75" customHeight="1">
      <c r="A44" s="47"/>
      <c r="B44" s="12">
        <v>921</v>
      </c>
      <c r="C44" s="12">
        <v>92195</v>
      </c>
      <c r="D44" s="12">
        <v>4300</v>
      </c>
      <c r="E44" s="61" t="s">
        <v>55</v>
      </c>
      <c r="F44" s="62"/>
      <c r="G44" s="27" t="s">
        <v>27</v>
      </c>
      <c r="H44" s="9"/>
      <c r="I44" s="10">
        <v>73900</v>
      </c>
      <c r="J44" s="10">
        <v>0</v>
      </c>
      <c r="K44" s="10">
        <v>0</v>
      </c>
      <c r="L44" s="10">
        <v>31500</v>
      </c>
      <c r="M44" s="10">
        <v>31500</v>
      </c>
      <c r="N44" s="11">
        <v>0</v>
      </c>
      <c r="O44" s="23">
        <f>N44/M44*100</f>
        <v>0</v>
      </c>
      <c r="P44" s="53">
        <v>73900</v>
      </c>
    </row>
    <row r="45" spans="1:16" ht="33.75" customHeight="1">
      <c r="A45" s="47"/>
      <c r="B45" s="12">
        <v>921</v>
      </c>
      <c r="C45" s="12">
        <v>92195</v>
      </c>
      <c r="D45" s="12"/>
      <c r="E45" s="61" t="s">
        <v>44</v>
      </c>
      <c r="F45" s="62"/>
      <c r="G45" s="34" t="s">
        <v>10</v>
      </c>
      <c r="H45" s="9"/>
      <c r="I45" s="10">
        <v>50307</v>
      </c>
      <c r="J45" s="10">
        <f>J46+J47</f>
        <v>6027</v>
      </c>
      <c r="K45" s="10">
        <f>K46+K47</f>
        <v>44280</v>
      </c>
      <c r="L45" s="10">
        <v>0</v>
      </c>
      <c r="M45" s="10">
        <f>M46+M47</f>
        <v>44280</v>
      </c>
      <c r="N45" s="11">
        <v>0</v>
      </c>
      <c r="O45" s="23">
        <f>N45/M45*100</f>
        <v>0</v>
      </c>
      <c r="P45" s="53">
        <v>44280</v>
      </c>
    </row>
    <row r="46" spans="1:16" ht="16.5" customHeight="1">
      <c r="A46" s="47"/>
      <c r="B46" s="22"/>
      <c r="C46" s="22"/>
      <c r="D46" s="12">
        <v>4300</v>
      </c>
      <c r="E46" s="80" t="s">
        <v>45</v>
      </c>
      <c r="F46" s="81"/>
      <c r="G46" s="30"/>
      <c r="H46" s="9"/>
      <c r="I46" s="10">
        <v>27669</v>
      </c>
      <c r="J46" s="10">
        <v>1127</v>
      </c>
      <c r="K46" s="10">
        <v>24380</v>
      </c>
      <c r="L46" s="10">
        <v>0</v>
      </c>
      <c r="M46" s="10">
        <v>24380</v>
      </c>
      <c r="N46" s="11">
        <v>0</v>
      </c>
      <c r="O46" s="23">
        <f>N46/M46</f>
        <v>0</v>
      </c>
      <c r="P46" s="53">
        <v>24380</v>
      </c>
    </row>
    <row r="47" spans="1:16" ht="13.5" customHeight="1">
      <c r="A47" s="47"/>
      <c r="B47" s="12"/>
      <c r="C47" s="12"/>
      <c r="D47" s="12">
        <v>4307</v>
      </c>
      <c r="E47" s="61" t="s">
        <v>46</v>
      </c>
      <c r="F47" s="63"/>
      <c r="G47" s="34"/>
      <c r="H47" s="21"/>
      <c r="I47" s="7">
        <v>22638</v>
      </c>
      <c r="J47" s="7">
        <v>4900</v>
      </c>
      <c r="K47" s="7">
        <v>19900</v>
      </c>
      <c r="L47" s="7"/>
      <c r="M47" s="7">
        <v>19900</v>
      </c>
      <c r="N47" s="13">
        <v>0</v>
      </c>
      <c r="O47" s="23">
        <f>N47/M47</f>
        <v>0</v>
      </c>
      <c r="P47" s="53">
        <v>24380</v>
      </c>
    </row>
  </sheetData>
  <mergeCells count="69">
    <mergeCell ref="E20:F20"/>
    <mergeCell ref="E21:F21"/>
    <mergeCell ref="E22:F22"/>
    <mergeCell ref="E14:F14"/>
    <mergeCell ref="N5:N7"/>
    <mergeCell ref="O5:O7"/>
    <mergeCell ref="P5:P7"/>
    <mergeCell ref="J5:J7"/>
    <mergeCell ref="E17:F17"/>
    <mergeCell ref="E8:F8"/>
    <mergeCell ref="G8:H8"/>
    <mergeCell ref="G12:H12"/>
    <mergeCell ref="I5:I7"/>
    <mergeCell ref="G5:H7"/>
    <mergeCell ref="M5:M7"/>
    <mergeCell ref="L5:L7"/>
    <mergeCell ref="K5:K7"/>
    <mergeCell ref="A5:A7"/>
    <mergeCell ref="B12:F12"/>
    <mergeCell ref="E5:F7"/>
    <mergeCell ref="B5:B7"/>
    <mergeCell ref="C5:C7"/>
    <mergeCell ref="E9:F9"/>
    <mergeCell ref="E10:F10"/>
    <mergeCell ref="E11:F11"/>
    <mergeCell ref="D5:D7"/>
    <mergeCell ref="E18:F18"/>
    <mergeCell ref="E19:F19"/>
    <mergeCell ref="E13:F13"/>
    <mergeCell ref="E15:F15"/>
    <mergeCell ref="E16:F16"/>
    <mergeCell ref="E23:F23"/>
    <mergeCell ref="E24:F24"/>
    <mergeCell ref="E25:F25"/>
    <mergeCell ref="E29:F29"/>
    <mergeCell ref="G30:H32"/>
    <mergeCell ref="E47:F47"/>
    <mergeCell ref="E46:F46"/>
    <mergeCell ref="E45:F45"/>
    <mergeCell ref="A30:A32"/>
    <mergeCell ref="B30:B32"/>
    <mergeCell ref="C30:C32"/>
    <mergeCell ref="D30:D32"/>
    <mergeCell ref="E30:F32"/>
    <mergeCell ref="N30:N32"/>
    <mergeCell ref="O30:O32"/>
    <mergeCell ref="P30:P32"/>
    <mergeCell ref="E34:F34"/>
    <mergeCell ref="E35:F35"/>
    <mergeCell ref="K30:K32"/>
    <mergeCell ref="L30:L32"/>
    <mergeCell ref="I30:I32"/>
    <mergeCell ref="J30:J32"/>
    <mergeCell ref="F2:M3"/>
    <mergeCell ref="E33:F33"/>
    <mergeCell ref="E42:F42"/>
    <mergeCell ref="E44:F44"/>
    <mergeCell ref="E37:F37"/>
    <mergeCell ref="E38:F38"/>
    <mergeCell ref="E39:F39"/>
    <mergeCell ref="E40:F40"/>
    <mergeCell ref="E41:F41"/>
    <mergeCell ref="E43:F43"/>
    <mergeCell ref="M30:M32"/>
    <mergeCell ref="B36:F36"/>
    <mergeCell ref="G36:H36"/>
    <mergeCell ref="E26:F26"/>
    <mergeCell ref="E27:F27"/>
    <mergeCell ref="E28:F28"/>
  </mergeCells>
  <printOptions horizontalCentered="1"/>
  <pageMargins left="0.70866141732283472" right="0.70866141732283472" top="0.6692913385826772" bottom="0.37401574803149606" header="0.31496062992125984" footer="0.31496062992125984"/>
  <pageSetup paperSize="9" orientation="landscape" verticalDpi="0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G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IS</cp:lastModifiedBy>
  <cp:lastPrinted>2012-08-29T06:56:40Z</cp:lastPrinted>
  <dcterms:created xsi:type="dcterms:W3CDTF">2012-08-27T11:15:43Z</dcterms:created>
  <dcterms:modified xsi:type="dcterms:W3CDTF">2012-08-29T11:29:00Z</dcterms:modified>
</cp:coreProperties>
</file>