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80" windowHeight="946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33" i="1"/>
  <c r="E45"/>
  <c r="F45"/>
  <c r="F30"/>
  <c r="F29"/>
  <c r="F26"/>
  <c r="F25"/>
  <c r="F21"/>
  <c r="F20"/>
  <c r="F18"/>
  <c r="F16"/>
  <c r="F15"/>
  <c r="F13"/>
  <c r="F12"/>
  <c r="F11"/>
  <c r="F10"/>
  <c r="E44"/>
  <c r="F44" s="1"/>
  <c r="D44"/>
  <c r="C44"/>
  <c r="D45"/>
  <c r="E41"/>
  <c r="F41" s="1"/>
  <c r="D41"/>
  <c r="D42" s="1"/>
  <c r="E24"/>
  <c r="F24" s="1"/>
  <c r="D24"/>
  <c r="C24"/>
  <c r="C45"/>
  <c r="C41"/>
  <c r="C42" s="1"/>
  <c r="E9"/>
  <c r="D9"/>
  <c r="F9" s="1"/>
  <c r="C9"/>
  <c r="C43" s="1"/>
  <c r="E42" l="1"/>
  <c r="F42" s="1"/>
  <c r="D19"/>
  <c r="D23" s="1"/>
  <c r="D28" s="1"/>
  <c r="D32" s="1"/>
  <c r="D39"/>
  <c r="D40"/>
  <c r="D43"/>
  <c r="E19"/>
  <c r="C19"/>
  <c r="C23" s="1"/>
  <c r="C28" s="1"/>
  <c r="C32" s="1"/>
  <c r="C39"/>
  <c r="C40"/>
  <c r="E23" l="1"/>
  <c r="F19"/>
  <c r="E43"/>
  <c r="F43" s="1"/>
  <c r="E28" l="1"/>
  <c r="F23"/>
  <c r="E32" l="1"/>
  <c r="F28"/>
  <c r="D17"/>
</calcChain>
</file>

<file path=xl/sharedStrings.xml><?xml version="1.0" encoding="utf-8"?>
<sst xmlns="http://schemas.openxmlformats.org/spreadsheetml/2006/main" count="102" uniqueCount="81">
  <si>
    <t>Lp.</t>
  </si>
  <si>
    <t>Wyszczególnienie</t>
  </si>
  <si>
    <t>uchwały</t>
  </si>
  <si>
    <t>budżetowej</t>
  </si>
  <si>
    <t>Plan 2012 po</t>
  </si>
  <si>
    <t xml:space="preserve">zmianach na </t>
  </si>
  <si>
    <t>30.06.2012 r.</t>
  </si>
  <si>
    <t xml:space="preserve">Wykonanie </t>
  </si>
  <si>
    <t>na dzień</t>
  </si>
  <si>
    <t>Wskaźnik</t>
  </si>
  <si>
    <t>realizacji</t>
  </si>
  <si>
    <t>(kol.4: kol.5) w %</t>
  </si>
  <si>
    <t>1.</t>
  </si>
  <si>
    <t>a</t>
  </si>
  <si>
    <t>b</t>
  </si>
  <si>
    <t>c</t>
  </si>
  <si>
    <t>Dochody bieżące</t>
  </si>
  <si>
    <t>Dochody majątkowe</t>
  </si>
  <si>
    <t>w tym ze sprzedaży majątku</t>
  </si>
  <si>
    <t>2.</t>
  </si>
  <si>
    <t>Wydatki bieżące</t>
  </si>
  <si>
    <t>(z wyłączeniem  odsetek i prowizji od kredytów i pożyczek), w tym:</t>
  </si>
  <si>
    <t>d</t>
  </si>
  <si>
    <t>na wynagrodzenia i składki od nich naliczane</t>
  </si>
  <si>
    <t>z tytułu gwarancji i poręczeń</t>
  </si>
  <si>
    <t>związane z funkcjonowaniem organów jst</t>
  </si>
  <si>
    <t>wydatki bieżące obięte limitemart.226 ust.4 ufp</t>
  </si>
  <si>
    <t>3.</t>
  </si>
  <si>
    <r>
      <t xml:space="preserve">Wynik budżetu po wykonaniu wydatków bieżących bez obsługi długu </t>
    </r>
    <r>
      <rPr>
        <sz val="10"/>
        <color theme="1"/>
        <rFont val="Czcionka tekstu podstawowego"/>
        <charset val="238"/>
      </rPr>
      <t>(1-2)</t>
    </r>
  </si>
  <si>
    <t>4.</t>
  </si>
  <si>
    <t>Nadwyżka budżetowa z lat ubiegłych oraz wolne środki, zgodnie z art.217 ufp, w tym</t>
  </si>
  <si>
    <t>nadwyżka budżetowa z lat ubiegłych plus wolne środki, zgodnie z art.217 ufp, angażowane na pokrycie deficytu budżetowego</t>
  </si>
  <si>
    <t>5.</t>
  </si>
  <si>
    <t>Inne przychody niezwiązane z zaciągnięciem długu</t>
  </si>
  <si>
    <t>6.</t>
  </si>
  <si>
    <t xml:space="preserve">Załącznik Nr </t>
  </si>
  <si>
    <t>WYKONANIE W I PÓŁROCZU 2012 ROKU PODSTAWOWYCH WIELKOŚCI</t>
  </si>
  <si>
    <t>BUDŻETOWYCH, W TYM KWOTY DŁUGU BUDŻETU GMINY STARE BABICE</t>
  </si>
  <si>
    <t>7.</t>
  </si>
  <si>
    <t>Spłata i obsługa długu, z tego</t>
  </si>
  <si>
    <t>rozchody z tytulu rat kapitałowych oraz wykupu papierów wartościowych</t>
  </si>
  <si>
    <t>wydatki bieżące na obsługę długu</t>
  </si>
  <si>
    <t>8.</t>
  </si>
  <si>
    <t>Inne rozchody (bez spłaty długu)</t>
  </si>
  <si>
    <t>9.</t>
  </si>
  <si>
    <t>10.</t>
  </si>
  <si>
    <t>Wydatki majątkowe, w tym:</t>
  </si>
  <si>
    <t>11.</t>
  </si>
  <si>
    <t>12.</t>
  </si>
  <si>
    <r>
      <rPr>
        <b/>
        <sz val="10"/>
        <rFont val="Czcionka tekstu podstawowego"/>
        <charset val="238"/>
      </rPr>
      <t>Dochody</t>
    </r>
    <r>
      <rPr>
        <sz val="10"/>
        <rFont val="Czcionka tekstu podstawowego"/>
        <charset val="238"/>
      </rPr>
      <t xml:space="preserve"> (a+b)</t>
    </r>
  </si>
  <si>
    <r>
      <rPr>
        <b/>
        <sz val="10"/>
        <color theme="1"/>
        <rFont val="Czcionka tekstu podstawowego"/>
        <charset val="238"/>
      </rPr>
      <t xml:space="preserve">Środki do dyspozycji </t>
    </r>
    <r>
      <rPr>
        <sz val="10"/>
        <color theme="1"/>
        <rFont val="Czcionka tekstu podstawowego"/>
        <charset val="238"/>
      </rPr>
      <t>(3+4+5)</t>
    </r>
  </si>
  <si>
    <r>
      <t xml:space="preserve">Środki do dyspozycji na wydatki majątkowe </t>
    </r>
    <r>
      <rPr>
        <sz val="10"/>
        <color theme="1"/>
        <rFont val="Czcionka tekstu podstawowego"/>
        <charset val="238"/>
      </rPr>
      <t>(6-7-8)</t>
    </r>
  </si>
  <si>
    <r>
      <rPr>
        <b/>
        <sz val="10"/>
        <color theme="1"/>
        <rFont val="Czcionka tekstu podstawowego"/>
        <charset val="238"/>
      </rPr>
      <t>Przychody</t>
    </r>
    <r>
      <rPr>
        <sz val="10"/>
        <color theme="1"/>
        <rFont val="Czcionka tekstu podstawowego"/>
        <charset val="238"/>
      </rPr>
      <t xml:space="preserve"> (kredyty, pożyczki)</t>
    </r>
  </si>
  <si>
    <r>
      <rPr>
        <b/>
        <sz val="10"/>
        <color theme="1"/>
        <rFont val="Czcionka tekstu podstawowego"/>
        <charset val="238"/>
      </rPr>
      <t>Wynik finansowy budżetu</t>
    </r>
    <r>
      <rPr>
        <sz val="10"/>
        <color theme="1"/>
        <rFont val="Czcionka tekstu podstawowego"/>
        <charset val="238"/>
      </rPr>
      <t xml:space="preserve"> (9-10+11)</t>
    </r>
  </si>
  <si>
    <t>13.</t>
  </si>
  <si>
    <r>
      <rPr>
        <b/>
        <sz val="10"/>
        <color theme="1"/>
        <rFont val="Czcionka tekstu podstawowego"/>
        <charset val="238"/>
      </rPr>
      <t>Kwota długu</t>
    </r>
    <r>
      <rPr>
        <sz val="11"/>
        <color theme="1"/>
        <rFont val="Czcionka tekstu podstawowego"/>
        <family val="2"/>
        <charset val="238"/>
      </rPr>
      <t xml:space="preserve"> </t>
    </r>
    <r>
      <rPr>
        <i/>
        <sz val="8"/>
        <color theme="1"/>
        <rFont val="Czcionka tekstu podstawowego"/>
        <charset val="238"/>
      </rPr>
      <t>na dzień 31.12/30.06</t>
    </r>
    <r>
      <rPr>
        <sz val="9"/>
        <color theme="1"/>
        <rFont val="Czcionka tekstu podstawowego"/>
        <charset val="238"/>
      </rPr>
      <t>, w tym:</t>
    </r>
  </si>
  <si>
    <t>łączna kwota wyłączeń z art.243 ust 3 pkt 1 ufp oraz art. 170 ust 3 sufp</t>
  </si>
  <si>
    <t>kwota wyłączeń z art. 243 ust 3 pkt 1 ufp oraz art. 170 ust 3 sufp przypadająca na dany rok budżetowy</t>
  </si>
  <si>
    <t>14.</t>
  </si>
  <si>
    <r>
      <rPr>
        <b/>
        <sz val="10"/>
        <color theme="1"/>
        <rFont val="Czcionka tekstu podstawowego"/>
        <charset val="238"/>
      </rPr>
      <t>Planowana łączna kwota spłaty zobowiązań</t>
    </r>
    <r>
      <rPr>
        <sz val="11"/>
        <color theme="1"/>
        <rFont val="Czcionka tekstu podstawowego"/>
        <family val="2"/>
        <charset val="238"/>
      </rPr>
      <t xml:space="preserve"> </t>
    </r>
    <r>
      <rPr>
        <sz val="9"/>
        <color theme="1"/>
        <rFont val="Czcionka tekstu podstawowego"/>
        <charset val="238"/>
      </rPr>
      <t>(art. 243 ufp z uwzględnieniem ust 3)</t>
    </r>
  </si>
  <si>
    <t>15.</t>
  </si>
  <si>
    <t>16.</t>
  </si>
  <si>
    <r>
      <rPr>
        <b/>
        <sz val="10"/>
        <color theme="1"/>
        <rFont val="Czcionka tekstu podstawowego"/>
        <charset val="238"/>
      </rPr>
      <t>Wskaźnik łącznego długu do dochodu w %</t>
    </r>
    <r>
      <rPr>
        <sz val="11"/>
        <color theme="1"/>
        <rFont val="Czcionka tekstu podstawowego"/>
        <family val="2"/>
        <charset val="238"/>
      </rPr>
      <t xml:space="preserve"> </t>
    </r>
    <r>
      <rPr>
        <i/>
        <sz val="6"/>
        <color theme="1"/>
        <rFont val="Czcionka tekstu podstawowego"/>
        <charset val="238"/>
      </rPr>
      <t>(poz.13/poz.1)</t>
    </r>
  </si>
  <si>
    <t>17.</t>
  </si>
  <si>
    <r>
      <rPr>
        <b/>
        <sz val="10"/>
        <color theme="1"/>
        <rFont val="Czcionka tekstu podstawowego"/>
        <charset val="238"/>
      </rPr>
      <t>Wskaźnik rocznej spłaty łącznego zadłużenia do dochodu w %</t>
    </r>
    <r>
      <rPr>
        <sz val="11"/>
        <color theme="1"/>
        <rFont val="Czcionka tekstu podstawowego"/>
        <family val="2"/>
        <charset val="238"/>
      </rPr>
      <t xml:space="preserve"> </t>
    </r>
    <r>
      <rPr>
        <i/>
        <sz val="6"/>
        <color theme="1"/>
        <rFont val="Czcionka tekstu podstawowego"/>
        <charset val="238"/>
      </rPr>
      <t>(poz.7/poz.1)</t>
    </r>
  </si>
  <si>
    <t>18.</t>
  </si>
  <si>
    <t>19.</t>
  </si>
  <si>
    <r>
      <rPr>
        <b/>
        <sz val="10"/>
        <color theme="1"/>
        <rFont val="Czcionka tekstu podstawowego"/>
        <charset val="238"/>
      </rPr>
      <t>Wydatki bieżące razem</t>
    </r>
    <r>
      <rPr>
        <sz val="11"/>
        <color theme="1"/>
        <rFont val="Czcionka tekstu podstawowego"/>
        <charset val="238"/>
      </rPr>
      <t xml:space="preserve"> </t>
    </r>
    <r>
      <rPr>
        <sz val="9"/>
        <color theme="1"/>
        <rFont val="Czcionka tekstu podstawowego"/>
        <charset val="238"/>
      </rPr>
      <t>(2+7b)</t>
    </r>
  </si>
  <si>
    <r>
      <rPr>
        <b/>
        <sz val="10"/>
        <color theme="1"/>
        <rFont val="Czcionka tekstu podstawowego"/>
        <charset val="238"/>
      </rPr>
      <t>Wydatki ogółem</t>
    </r>
    <r>
      <rPr>
        <sz val="11"/>
        <color theme="1"/>
        <rFont val="Czcionka tekstu podstawowego"/>
        <charset val="238"/>
      </rPr>
      <t xml:space="preserve"> </t>
    </r>
    <r>
      <rPr>
        <sz val="9"/>
        <color theme="1"/>
        <rFont val="Czcionka tekstu podstawowego"/>
        <charset val="238"/>
      </rPr>
      <t>(10+18)</t>
    </r>
  </si>
  <si>
    <t>20.</t>
  </si>
  <si>
    <r>
      <rPr>
        <b/>
        <sz val="10"/>
        <color theme="1"/>
        <rFont val="Czcionka tekstu podstawowego"/>
        <charset val="238"/>
      </rPr>
      <t>Wynik budżetu</t>
    </r>
    <r>
      <rPr>
        <b/>
        <sz val="11"/>
        <color theme="1"/>
        <rFont val="Czcionka tekstu podstawowego"/>
        <charset val="238"/>
      </rPr>
      <t xml:space="preserve"> </t>
    </r>
    <r>
      <rPr>
        <sz val="9"/>
        <color theme="1"/>
        <rFont val="Czcionka tekstu podstawowego"/>
        <charset val="238"/>
      </rPr>
      <t>(1-19)</t>
    </r>
  </si>
  <si>
    <t>21.</t>
  </si>
  <si>
    <t>Przychody budżetu</t>
  </si>
  <si>
    <t>22.</t>
  </si>
  <si>
    <r>
      <t xml:space="preserve">Rozchody budżetu </t>
    </r>
    <r>
      <rPr>
        <sz val="9"/>
        <color theme="1"/>
        <rFont val="Czcionka tekstu podstawowego"/>
        <charset val="238"/>
      </rPr>
      <t>(7a+8)</t>
    </r>
  </si>
  <si>
    <t>TAK</t>
  </si>
  <si>
    <t>x</t>
  </si>
  <si>
    <t>Plan 2012 wg</t>
  </si>
  <si>
    <t>wydatki majątkowe objęte limitem art.226 ust 4 ufp</t>
  </si>
  <si>
    <t>Maksymalny dopuszczalny wskaźnik spłaty z art. 243 ufp</t>
  </si>
  <si>
    <r>
      <rPr>
        <b/>
        <sz val="10"/>
        <color theme="1"/>
        <rFont val="Czcionka tekstu podstawowego"/>
        <charset val="238"/>
      </rPr>
      <t>Spełnienie wskaźnika spłaty</t>
    </r>
    <r>
      <rPr>
        <sz val="10"/>
        <color theme="1"/>
        <rFont val="Czcionka tekstu podstawowego"/>
        <family val="2"/>
        <charset val="238"/>
      </rPr>
      <t xml:space="preserve"> </t>
    </r>
    <r>
      <rPr>
        <sz val="9"/>
        <color theme="1"/>
        <rFont val="Czcionka tekstu podstawowego"/>
        <charset val="238"/>
      </rPr>
      <t>z art. 243 ufp po uwzględnieniu art. 244 ufp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</si>
</sst>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i/>
      <sz val="6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1" fillId="0" borderId="3" xfId="0" applyFont="1" applyFill="1" applyBorder="1"/>
    <xf numFmtId="0" fontId="0" fillId="0" borderId="0" xfId="0" applyAlignment="1">
      <alignment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4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4" xfId="0" applyFont="1" applyFill="1" applyBorder="1"/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1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 applyAlignment="1">
      <alignment wrapText="1"/>
    </xf>
    <xf numFmtId="0" fontId="1" fillId="2" borderId="5" xfId="0" applyFont="1" applyFill="1" applyBorder="1"/>
    <xf numFmtId="0" fontId="13" fillId="2" borderId="1" xfId="0" applyFont="1" applyFill="1" applyBorder="1"/>
    <xf numFmtId="0" fontId="3" fillId="0" borderId="2" xfId="0" applyFont="1" applyFill="1" applyBorder="1"/>
    <xf numFmtId="0" fontId="9" fillId="2" borderId="5" xfId="0" applyFont="1" applyFill="1" applyBorder="1"/>
    <xf numFmtId="0" fontId="3" fillId="0" borderId="5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9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0" fontId="9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13" fillId="2" borderId="1" xfId="0" applyNumberFormat="1" applyFont="1" applyFill="1" applyBorder="1"/>
    <xf numFmtId="4" fontId="9" fillId="0" borderId="2" xfId="0" applyNumberFormat="1" applyFont="1" applyBorder="1"/>
    <xf numFmtId="4" fontId="9" fillId="0" borderId="3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4" fontId="9" fillId="0" borderId="5" xfId="0" applyNumberFormat="1" applyFont="1" applyBorder="1"/>
    <xf numFmtId="4" fontId="9" fillId="0" borderId="5" xfId="0" applyNumberFormat="1" applyFont="1" applyBorder="1" applyAlignment="1">
      <alignment wrapText="1"/>
    </xf>
    <xf numFmtId="4" fontId="9" fillId="2" borderId="5" xfId="0" applyNumberFormat="1" applyFont="1" applyFill="1" applyBorder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0" fontId="13" fillId="2" borderId="1" xfId="0" applyNumberFormat="1" applyFont="1" applyFill="1" applyBorder="1"/>
    <xf numFmtId="10" fontId="13" fillId="3" borderId="6" xfId="0" applyNumberFormat="1" applyFont="1" applyFill="1" applyBorder="1"/>
    <xf numFmtId="10" fontId="13" fillId="3" borderId="7" xfId="0" applyNumberFormat="1" applyFont="1" applyFill="1" applyBorder="1"/>
    <xf numFmtId="10" fontId="13" fillId="3" borderId="8" xfId="0" applyNumberFormat="1" applyFont="1" applyFill="1" applyBorder="1"/>
    <xf numFmtId="10" fontId="13" fillId="3" borderId="1" xfId="0" applyNumberFormat="1" applyFont="1" applyFill="1" applyBorder="1"/>
    <xf numFmtId="4" fontId="9" fillId="0" borderId="5" xfId="0" applyNumberFormat="1" applyFont="1" applyBorder="1" applyAlignment="1"/>
    <xf numFmtId="4" fontId="9" fillId="0" borderId="6" xfId="0" applyNumberFormat="1" applyFont="1" applyBorder="1" applyAlignment="1"/>
    <xf numFmtId="4" fontId="9" fillId="0" borderId="8" xfId="0" applyNumberFormat="1" applyFont="1" applyBorder="1" applyAlignment="1"/>
    <xf numFmtId="10" fontId="13" fillId="3" borderId="6" xfId="0" applyNumberFormat="1" applyFont="1" applyFill="1" applyBorder="1" applyAlignment="1"/>
    <xf numFmtId="10" fontId="13" fillId="3" borderId="8" xfId="0" applyNumberFormat="1" applyFont="1" applyFill="1" applyBorder="1" applyAlignment="1"/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3" workbookViewId="0">
      <selection activeCell="E19" sqref="E19"/>
    </sheetView>
  </sheetViews>
  <sheetFormatPr defaultRowHeight="14.25"/>
  <cols>
    <col min="1" max="1" width="3" customWidth="1"/>
    <col min="2" max="2" width="29.125" customWidth="1"/>
    <col min="3" max="3" width="12" customWidth="1"/>
    <col min="4" max="4" width="12.125" customWidth="1"/>
    <col min="5" max="5" width="12.25" customWidth="1"/>
    <col min="6" max="6" width="12" customWidth="1"/>
  </cols>
  <sheetData>
    <row r="1" spans="1:7">
      <c r="E1" t="s">
        <v>35</v>
      </c>
    </row>
    <row r="2" spans="1:7" ht="15">
      <c r="A2" s="14"/>
      <c r="B2" s="78" t="s">
        <v>36</v>
      </c>
      <c r="C2" s="78"/>
      <c r="D2" s="78"/>
      <c r="E2" s="78"/>
      <c r="F2" s="78"/>
    </row>
    <row r="3" spans="1:7" ht="15">
      <c r="A3" s="14"/>
      <c r="B3" s="78" t="s">
        <v>37</v>
      </c>
      <c r="C3" s="78"/>
      <c r="D3" s="78"/>
      <c r="E3" s="78"/>
      <c r="F3" s="78"/>
    </row>
    <row r="4" spans="1:7">
      <c r="A4" s="14"/>
      <c r="B4" s="14"/>
      <c r="C4" s="14"/>
      <c r="D4" s="14"/>
      <c r="E4" s="14"/>
      <c r="F4" s="14"/>
    </row>
    <row r="5" spans="1:7">
      <c r="A5" s="79" t="s">
        <v>0</v>
      </c>
      <c r="B5" s="82" t="s">
        <v>1</v>
      </c>
      <c r="C5" s="67" t="s">
        <v>77</v>
      </c>
      <c r="D5" s="1" t="s">
        <v>4</v>
      </c>
      <c r="E5" s="1" t="s">
        <v>7</v>
      </c>
      <c r="F5" s="2" t="s">
        <v>9</v>
      </c>
    </row>
    <row r="6" spans="1:7">
      <c r="A6" s="80"/>
      <c r="B6" s="83"/>
      <c r="C6" s="3" t="s">
        <v>2</v>
      </c>
      <c r="D6" s="3" t="s">
        <v>5</v>
      </c>
      <c r="E6" s="3" t="s">
        <v>8</v>
      </c>
      <c r="F6" s="4" t="s">
        <v>10</v>
      </c>
    </row>
    <row r="7" spans="1:7">
      <c r="A7" s="81"/>
      <c r="B7" s="84"/>
      <c r="C7" s="5" t="s">
        <v>3</v>
      </c>
      <c r="D7" s="5" t="s">
        <v>6</v>
      </c>
      <c r="E7" s="5" t="s">
        <v>6</v>
      </c>
      <c r="F7" s="6" t="s">
        <v>11</v>
      </c>
      <c r="G7" s="12"/>
    </row>
    <row r="8" spans="1:7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7">
      <c r="A9" s="29" t="s">
        <v>12</v>
      </c>
      <c r="B9" s="39" t="s">
        <v>49</v>
      </c>
      <c r="C9" s="55">
        <f>C10+C11</f>
        <v>66974897</v>
      </c>
      <c r="D9" s="55">
        <f>D10+D11</f>
        <v>66911801.969999999</v>
      </c>
      <c r="E9" s="55">
        <f>E10+E11</f>
        <v>31465046.689999998</v>
      </c>
      <c r="F9" s="68">
        <f>E9/D9</f>
        <v>0.47024658974372557</v>
      </c>
    </row>
    <row r="10" spans="1:7">
      <c r="A10" s="9" t="s">
        <v>13</v>
      </c>
      <c r="B10" s="15" t="s">
        <v>16</v>
      </c>
      <c r="C10" s="56">
        <v>61694897</v>
      </c>
      <c r="D10" s="56">
        <v>61516351.969999999</v>
      </c>
      <c r="E10" s="56">
        <v>30063480.629999999</v>
      </c>
      <c r="F10" s="69">
        <f t="shared" ref="F10:F45" si="0">E10/D10</f>
        <v>0.48870714317814579</v>
      </c>
    </row>
    <row r="11" spans="1:7">
      <c r="A11" s="10" t="s">
        <v>14</v>
      </c>
      <c r="B11" s="16" t="s">
        <v>17</v>
      </c>
      <c r="C11" s="57">
        <v>5280000</v>
      </c>
      <c r="D11" s="57">
        <v>5395450</v>
      </c>
      <c r="E11" s="57">
        <v>1401566.06</v>
      </c>
      <c r="F11" s="70">
        <f t="shared" si="0"/>
        <v>0.25976814908858392</v>
      </c>
    </row>
    <row r="12" spans="1:7">
      <c r="A12" s="11" t="s">
        <v>15</v>
      </c>
      <c r="B12" s="17" t="s">
        <v>18</v>
      </c>
      <c r="C12" s="58">
        <v>5260000</v>
      </c>
      <c r="D12" s="58">
        <v>5260000</v>
      </c>
      <c r="E12" s="58">
        <v>1389720.76</v>
      </c>
      <c r="F12" s="71">
        <f t="shared" si="0"/>
        <v>0.26420546768060837</v>
      </c>
    </row>
    <row r="13" spans="1:7">
      <c r="A13" s="85" t="s">
        <v>19</v>
      </c>
      <c r="B13" s="40" t="s">
        <v>20</v>
      </c>
      <c r="C13" s="74">
        <v>56151341</v>
      </c>
      <c r="D13" s="74">
        <v>56689295.969999999</v>
      </c>
      <c r="E13" s="74">
        <v>22973624.41</v>
      </c>
      <c r="F13" s="76">
        <f t="shared" si="0"/>
        <v>0.40525506653244825</v>
      </c>
    </row>
    <row r="14" spans="1:7" ht="22.5">
      <c r="A14" s="86"/>
      <c r="B14" s="18" t="s">
        <v>21</v>
      </c>
      <c r="C14" s="75"/>
      <c r="D14" s="75"/>
      <c r="E14" s="75"/>
      <c r="F14" s="77"/>
    </row>
    <row r="15" spans="1:7" ht="15.75" customHeight="1">
      <c r="A15" s="19" t="s">
        <v>13</v>
      </c>
      <c r="B15" s="21" t="s">
        <v>23</v>
      </c>
      <c r="C15" s="59">
        <v>20902979</v>
      </c>
      <c r="D15" s="59">
        <v>21250670</v>
      </c>
      <c r="E15" s="56">
        <v>10401770.449999999</v>
      </c>
      <c r="F15" s="69">
        <f t="shared" si="0"/>
        <v>0.4894796469946594</v>
      </c>
    </row>
    <row r="16" spans="1:7">
      <c r="A16" s="31" t="s">
        <v>14</v>
      </c>
      <c r="B16" s="22" t="s">
        <v>25</v>
      </c>
      <c r="C16" s="60">
        <v>460000</v>
      </c>
      <c r="D16" s="57">
        <v>460000</v>
      </c>
      <c r="E16" s="57">
        <v>196523.28</v>
      </c>
      <c r="F16" s="70">
        <f t="shared" si="0"/>
        <v>0.42722452173913045</v>
      </c>
    </row>
    <row r="17" spans="1:6">
      <c r="A17" s="13" t="s">
        <v>15</v>
      </c>
      <c r="B17" s="23" t="s">
        <v>24</v>
      </c>
      <c r="C17" s="57">
        <v>0</v>
      </c>
      <c r="D17" s="57">
        <f ca="1">-D17</f>
        <v>0</v>
      </c>
      <c r="E17" s="57">
        <v>0</v>
      </c>
      <c r="F17" s="70">
        <v>0</v>
      </c>
    </row>
    <row r="18" spans="1:6" ht="22.5">
      <c r="A18" s="20" t="s">
        <v>22</v>
      </c>
      <c r="B18" s="18" t="s">
        <v>26</v>
      </c>
      <c r="C18" s="58">
        <v>914680</v>
      </c>
      <c r="D18" s="58">
        <v>959680</v>
      </c>
      <c r="E18" s="58">
        <v>268360.02</v>
      </c>
      <c r="F18" s="71">
        <f t="shared" si="0"/>
        <v>0.27963489913304435</v>
      </c>
    </row>
    <row r="19" spans="1:6" ht="38.25">
      <c r="A19" s="25" t="s">
        <v>27</v>
      </c>
      <c r="B19" s="24" t="s">
        <v>28</v>
      </c>
      <c r="C19" s="73">
        <f>C9-C13</f>
        <v>10823556</v>
      </c>
      <c r="D19" s="73">
        <f>D9-D13</f>
        <v>10222506</v>
      </c>
      <c r="E19" s="73">
        <f>E9-E13</f>
        <v>8491422.2799999975</v>
      </c>
      <c r="F19" s="71">
        <f t="shared" si="0"/>
        <v>0.83065955451627982</v>
      </c>
    </row>
    <row r="20" spans="1:6" ht="38.25">
      <c r="A20" s="25" t="s">
        <v>29</v>
      </c>
      <c r="B20" s="24" t="s">
        <v>30</v>
      </c>
      <c r="C20" s="61">
        <v>1432477</v>
      </c>
      <c r="D20" s="61">
        <v>3923695</v>
      </c>
      <c r="E20" s="61">
        <v>3923695</v>
      </c>
      <c r="F20" s="72">
        <f t="shared" si="0"/>
        <v>1</v>
      </c>
    </row>
    <row r="21" spans="1:6" ht="45">
      <c r="A21" s="32" t="s">
        <v>13</v>
      </c>
      <c r="B21" s="26" t="s">
        <v>31</v>
      </c>
      <c r="C21" s="62"/>
      <c r="D21" s="62">
        <v>499552</v>
      </c>
      <c r="E21" s="62">
        <v>499552</v>
      </c>
      <c r="F21" s="72">
        <f t="shared" si="0"/>
        <v>1</v>
      </c>
    </row>
    <row r="22" spans="1:6" ht="25.5">
      <c r="A22" s="28" t="s">
        <v>32</v>
      </c>
      <c r="B22" s="24" t="s">
        <v>33</v>
      </c>
      <c r="C22" s="61">
        <v>0</v>
      </c>
      <c r="D22" s="61">
        <v>0</v>
      </c>
      <c r="E22" s="61">
        <v>0</v>
      </c>
      <c r="F22" s="72">
        <v>0</v>
      </c>
    </row>
    <row r="23" spans="1:6">
      <c r="A23" s="30" t="s">
        <v>34</v>
      </c>
      <c r="B23" s="41" t="s">
        <v>50</v>
      </c>
      <c r="C23" s="63">
        <f>C19+C20+C22</f>
        <v>12256033</v>
      </c>
      <c r="D23" s="63">
        <f>D19+D20+D22</f>
        <v>14146201</v>
      </c>
      <c r="E23" s="63">
        <f>E19+E20+E22</f>
        <v>12415117.279999997</v>
      </c>
      <c r="F23" s="68">
        <f t="shared" si="0"/>
        <v>0.8776290736997161</v>
      </c>
    </row>
    <row r="24" spans="1:6">
      <c r="A24" s="25" t="s">
        <v>38</v>
      </c>
      <c r="B24" s="42" t="s">
        <v>39</v>
      </c>
      <c r="C24" s="61">
        <f>C25+C26</f>
        <v>5074143</v>
      </c>
      <c r="D24" s="61">
        <f>D25+D26</f>
        <v>5074143</v>
      </c>
      <c r="E24" s="61">
        <f>E25+E26</f>
        <v>2522695.6399999997</v>
      </c>
      <c r="F24" s="72">
        <f t="shared" si="0"/>
        <v>0.49716683979935128</v>
      </c>
    </row>
    <row r="25" spans="1:6" ht="22.5">
      <c r="A25" s="33" t="s">
        <v>13</v>
      </c>
      <c r="B25" s="21" t="s">
        <v>40</v>
      </c>
      <c r="C25" s="59">
        <v>3424143</v>
      </c>
      <c r="D25" s="59">
        <v>3424143</v>
      </c>
      <c r="E25" s="59">
        <v>1712007.18</v>
      </c>
      <c r="F25" s="69">
        <f t="shared" si="0"/>
        <v>0.49998121573777726</v>
      </c>
    </row>
    <row r="26" spans="1:6">
      <c r="A26" s="34" t="s">
        <v>14</v>
      </c>
      <c r="B26" s="17" t="s">
        <v>41</v>
      </c>
      <c r="C26" s="58">
        <v>1650000</v>
      </c>
      <c r="D26" s="58">
        <v>1650000</v>
      </c>
      <c r="E26" s="58">
        <v>810688.46</v>
      </c>
      <c r="F26" s="71">
        <f t="shared" si="0"/>
        <v>0.49132633939393938</v>
      </c>
    </row>
    <row r="27" spans="1:6">
      <c r="A27" s="35" t="s">
        <v>42</v>
      </c>
      <c r="B27" s="42" t="s">
        <v>43</v>
      </c>
      <c r="C27" s="61">
        <v>0</v>
      </c>
      <c r="D27" s="61">
        <v>0</v>
      </c>
      <c r="E27" s="61">
        <v>0</v>
      </c>
      <c r="F27" s="72">
        <v>0</v>
      </c>
    </row>
    <row r="28" spans="1:6" ht="25.5">
      <c r="A28" s="28" t="s">
        <v>44</v>
      </c>
      <c r="B28" s="43" t="s">
        <v>51</v>
      </c>
      <c r="C28" s="62">
        <f>C23-C24-C27</f>
        <v>7181890</v>
      </c>
      <c r="D28" s="62">
        <f>D23-D24-D27</f>
        <v>9072058</v>
      </c>
      <c r="E28" s="62">
        <f>E23-E24-E27</f>
        <v>9892421.6399999969</v>
      </c>
      <c r="F28" s="72">
        <f t="shared" si="0"/>
        <v>1.0904275126988823</v>
      </c>
    </row>
    <row r="29" spans="1:6">
      <c r="A29" s="36" t="s">
        <v>45</v>
      </c>
      <c r="B29" s="44" t="s">
        <v>46</v>
      </c>
      <c r="C29" s="64">
        <v>7181890</v>
      </c>
      <c r="D29" s="64">
        <v>9072058</v>
      </c>
      <c r="E29" s="64">
        <v>2556033.38</v>
      </c>
      <c r="F29" s="72">
        <f t="shared" si="0"/>
        <v>0.28174790990092874</v>
      </c>
    </row>
    <row r="30" spans="1:6" ht="22.5">
      <c r="A30" s="8" t="s">
        <v>13</v>
      </c>
      <c r="B30" s="37" t="s">
        <v>78</v>
      </c>
      <c r="C30" s="64">
        <v>3771440</v>
      </c>
      <c r="D30" s="64">
        <v>3666440</v>
      </c>
      <c r="E30" s="64">
        <v>1772551.43</v>
      </c>
      <c r="F30" s="72">
        <f t="shared" si="0"/>
        <v>0.48345300345839559</v>
      </c>
    </row>
    <row r="31" spans="1:6">
      <c r="A31" s="38" t="s">
        <v>47</v>
      </c>
      <c r="B31" s="41" t="s">
        <v>52</v>
      </c>
      <c r="C31" s="63">
        <v>0</v>
      </c>
      <c r="D31" s="63">
        <v>0</v>
      </c>
      <c r="E31" s="63">
        <v>0</v>
      </c>
      <c r="F31" s="68">
        <v>0</v>
      </c>
    </row>
    <row r="32" spans="1:6">
      <c r="A32" s="27" t="s">
        <v>48</v>
      </c>
      <c r="B32" s="45" t="s">
        <v>53</v>
      </c>
      <c r="C32" s="61">
        <f>C28-C29+C31</f>
        <v>0</v>
      </c>
      <c r="D32" s="61">
        <f>D28-D29+D31</f>
        <v>0</v>
      </c>
      <c r="E32" s="61">
        <f>E28-E29+E31</f>
        <v>7336388.259999997</v>
      </c>
      <c r="F32" s="72"/>
    </row>
    <row r="33" spans="1:6" ht="15" customHeight="1">
      <c r="A33" s="36" t="s">
        <v>54</v>
      </c>
      <c r="B33" s="46" t="s">
        <v>55</v>
      </c>
      <c r="C33" s="64">
        <v>26319070.760000002</v>
      </c>
      <c r="D33" s="64">
        <v>26319070.760000002</v>
      </c>
      <c r="E33" s="64">
        <v>24607063.579999998</v>
      </c>
      <c r="F33" s="72">
        <f t="shared" si="0"/>
        <v>0.93495183794247294</v>
      </c>
    </row>
    <row r="34" spans="1:6" ht="22.5">
      <c r="A34" s="9" t="s">
        <v>13</v>
      </c>
      <c r="B34" s="47" t="s">
        <v>56</v>
      </c>
      <c r="C34" s="56">
        <v>0</v>
      </c>
      <c r="D34" s="56">
        <v>0</v>
      </c>
      <c r="E34" s="56">
        <v>0</v>
      </c>
      <c r="F34" s="69">
        <v>0</v>
      </c>
    </row>
    <row r="35" spans="1:6" ht="33.75">
      <c r="A35" s="11" t="s">
        <v>14</v>
      </c>
      <c r="B35" s="48" t="s">
        <v>57</v>
      </c>
      <c r="C35" s="58">
        <v>0</v>
      </c>
      <c r="D35" s="58">
        <v>0</v>
      </c>
      <c r="E35" s="58">
        <v>0</v>
      </c>
      <c r="F35" s="71">
        <v>0</v>
      </c>
    </row>
    <row r="36" spans="1:6" ht="39">
      <c r="A36" s="49" t="s">
        <v>58</v>
      </c>
      <c r="B36" s="46" t="s">
        <v>59</v>
      </c>
      <c r="C36" s="64">
        <v>7.58</v>
      </c>
      <c r="D36" s="64">
        <v>7.57</v>
      </c>
      <c r="E36" s="66" t="s">
        <v>76</v>
      </c>
      <c r="F36" s="66" t="s">
        <v>76</v>
      </c>
    </row>
    <row r="37" spans="1:6" ht="22.5">
      <c r="A37" s="50" t="s">
        <v>13</v>
      </c>
      <c r="B37" s="37" t="s">
        <v>79</v>
      </c>
      <c r="C37" s="64">
        <v>16.170000000000002</v>
      </c>
      <c r="D37" s="64">
        <v>16.170000000000002</v>
      </c>
      <c r="E37" s="66" t="s">
        <v>76</v>
      </c>
      <c r="F37" s="66" t="s">
        <v>76</v>
      </c>
    </row>
    <row r="38" spans="1:6" ht="24.75">
      <c r="A38" s="51" t="s">
        <v>60</v>
      </c>
      <c r="B38" s="52" t="s">
        <v>80</v>
      </c>
      <c r="C38" s="65" t="s">
        <v>75</v>
      </c>
      <c r="D38" s="65" t="s">
        <v>75</v>
      </c>
      <c r="E38" s="66" t="s">
        <v>76</v>
      </c>
      <c r="F38" s="66" t="s">
        <v>76</v>
      </c>
    </row>
    <row r="39" spans="1:6" ht="27">
      <c r="A39" s="51" t="s">
        <v>61</v>
      </c>
      <c r="B39" s="46" t="s">
        <v>62</v>
      </c>
      <c r="C39" s="64">
        <f>C33/C9*100</f>
        <v>39.296918605190243</v>
      </c>
      <c r="D39" s="64">
        <f>D33/D9*100</f>
        <v>39.333973955446893</v>
      </c>
      <c r="E39" s="66" t="s">
        <v>76</v>
      </c>
      <c r="F39" s="66" t="s">
        <v>76</v>
      </c>
    </row>
    <row r="40" spans="1:6" ht="28.5" customHeight="1">
      <c r="A40" s="51" t="s">
        <v>63</v>
      </c>
      <c r="B40" s="46" t="s">
        <v>64</v>
      </c>
      <c r="C40" s="64">
        <f>C24/C9*100</f>
        <v>7.5761863433698142</v>
      </c>
      <c r="D40" s="64">
        <f>D24/D9*100</f>
        <v>7.583330370141578</v>
      </c>
      <c r="E40" s="66" t="s">
        <v>76</v>
      </c>
      <c r="F40" s="66" t="s">
        <v>76</v>
      </c>
    </row>
    <row r="41" spans="1:6">
      <c r="A41" s="51" t="s">
        <v>65</v>
      </c>
      <c r="B41" s="53" t="s">
        <v>67</v>
      </c>
      <c r="C41" s="64">
        <f>C13+C26</f>
        <v>57801341</v>
      </c>
      <c r="D41" s="64">
        <f>D13+D26</f>
        <v>58339295.969999999</v>
      </c>
      <c r="E41" s="64">
        <f>E13+E26</f>
        <v>23784312.870000001</v>
      </c>
      <c r="F41" s="72">
        <f t="shared" si="0"/>
        <v>0.4076894051349314</v>
      </c>
    </row>
    <row r="42" spans="1:6">
      <c r="A42" s="51" t="s">
        <v>66</v>
      </c>
      <c r="B42" s="53" t="s">
        <v>68</v>
      </c>
      <c r="C42" s="64">
        <f>C29+C41</f>
        <v>64983231</v>
      </c>
      <c r="D42" s="64">
        <f>D29+D41</f>
        <v>67411353.969999999</v>
      </c>
      <c r="E42" s="64">
        <f>E29+E41</f>
        <v>26340346.25</v>
      </c>
      <c r="F42" s="72">
        <f t="shared" si="0"/>
        <v>0.39074050139568794</v>
      </c>
    </row>
    <row r="43" spans="1:6" ht="15">
      <c r="A43" s="51" t="s">
        <v>69</v>
      </c>
      <c r="B43" s="53" t="s">
        <v>70</v>
      </c>
      <c r="C43" s="64">
        <f>C9-C42</f>
        <v>1991666</v>
      </c>
      <c r="D43" s="64">
        <f>D9-D42</f>
        <v>-499552</v>
      </c>
      <c r="E43" s="64">
        <f>E9-E42</f>
        <v>5124700.4399999976</v>
      </c>
      <c r="F43" s="72">
        <f t="shared" si="0"/>
        <v>-10.258592578950735</v>
      </c>
    </row>
    <row r="44" spans="1:6">
      <c r="A44" s="51" t="s">
        <v>71</v>
      </c>
      <c r="B44" s="54" t="s">
        <v>72</v>
      </c>
      <c r="C44" s="64">
        <f>C31+C20</f>
        <v>1432477</v>
      </c>
      <c r="D44" s="64">
        <f>D31+D20</f>
        <v>3923695</v>
      </c>
      <c r="E44" s="64">
        <f>E31+E20</f>
        <v>3923695</v>
      </c>
      <c r="F44" s="72">
        <f t="shared" si="0"/>
        <v>1</v>
      </c>
    </row>
    <row r="45" spans="1:6">
      <c r="A45" s="51" t="s">
        <v>73</v>
      </c>
      <c r="B45" s="54" t="s">
        <v>74</v>
      </c>
      <c r="C45" s="64">
        <f>C25+C27</f>
        <v>3424143</v>
      </c>
      <c r="D45" s="64">
        <f>D25+D27</f>
        <v>3424143</v>
      </c>
      <c r="E45" s="64">
        <f>E25+E27</f>
        <v>1712007.18</v>
      </c>
      <c r="F45" s="72">
        <f t="shared" si="0"/>
        <v>0.49998121573777726</v>
      </c>
    </row>
  </sheetData>
  <mergeCells count="9">
    <mergeCell ref="E13:E14"/>
    <mergeCell ref="F13:F14"/>
    <mergeCell ref="B2:F2"/>
    <mergeCell ref="B3:F3"/>
    <mergeCell ref="A5:A7"/>
    <mergeCell ref="B5:B7"/>
    <mergeCell ref="A13:A14"/>
    <mergeCell ref="C13:C14"/>
    <mergeCell ref="D13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URZAD GMINY STARE BABICE</dc:creator>
  <cp:lastModifiedBy>URZAD GMINY STARE BABICE</cp:lastModifiedBy>
  <cp:lastPrinted>2012-08-28T08:56:42Z</cp:lastPrinted>
  <dcterms:created xsi:type="dcterms:W3CDTF">2012-08-27T11:31:08Z</dcterms:created>
  <dcterms:modified xsi:type="dcterms:W3CDTF">2012-08-28T13:50:47Z</dcterms:modified>
</cp:coreProperties>
</file>