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" sheetId="1" r:id="rId1"/>
    <sheet name="Arkusz3" sheetId="2" r:id="rId2"/>
  </sheets>
  <definedNames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<sst xmlns="http://schemas.openxmlformats.org/spreadsheetml/2006/main" count="122" uniqueCount="96">
  <si>
    <t>w tym:</t>
  </si>
  <si>
    <t>Wyszczególnienie</t>
  </si>
  <si>
    <t>wykonanie</t>
  </si>
  <si>
    <t>Dz</t>
  </si>
  <si>
    <t>ogółem</t>
  </si>
  <si>
    <t>010</t>
  </si>
  <si>
    <t>ROLNICTWO  I  ŁOWIECTWO</t>
  </si>
  <si>
    <t>GOSPODARKA  MIESZKANIOWA</t>
  </si>
  <si>
    <t>Pozostałe odsetki</t>
  </si>
  <si>
    <t>Wpływy z opłat za zarząd, użytkowanie i użytkowanie wieczyste nieruchomości</t>
  </si>
  <si>
    <t>Wpływy z tytułu przekształcenia prawa użytkowania  wieczystego przysługującego osobom fizyczn. w prawo własności</t>
  </si>
  <si>
    <t>Wpływy z różnych dochodów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</si>
  <si>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</si>
  <si>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</si>
  <si>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</si>
  <si>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</si>
  <si>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 ustawami</t>
  </si>
  <si>
    <t>BEZPIECZEŃSTWO PUBLICZNE I OCHRONA PRZECIWPOŻAROWA</t>
  </si>
  <si>
    <t>DOCHODY OD OSÓB PRAWNYCH, OD OSÓB FIZYCZNYCH I OD INNYCH JEDNOSTEK NIE POSIADAJĄCYCH OSOBOWOŚCI PRAWNEJ ORAZ WYDATKI  ZWIĄZANE Z 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</si>
  <si>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</si>
  <si>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</si>
  <si>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</si>
  <si>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</si>
  <si>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</si>
  <si>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</si>
  <si>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 prawnych</t>
  </si>
  <si>
    <t>Odsetki od nieterminowych wpłat z tytułu podatków i opłat</t>
  </si>
  <si>
    <t>Podatek dochodowy od osób fizycznych</t>
  </si>
  <si>
    <t>Podatek dochodowy od osób prawnych</t>
  </si>
  <si>
    <t>RÓŻNE  ROZLICZENIA</t>
  </si>
  <si>
    <t>Subwencje ogólne z budżetu państwa</t>
  </si>
  <si>
    <t xml:space="preserve"> Pozostałe odsetki</t>
  </si>
  <si>
    <t>OŚWIATA I WYCHOWANIE</t>
  </si>
  <si>
    <t>Wpływy z usług</t>
  </si>
  <si>
    <t>KULTURA I OCHRONA DZIEDZICTWA NARODOWEGO</t>
  </si>
  <si>
    <t>OGÓŁEM  DOCHODY</t>
  </si>
  <si>
    <t>Nadwyżki z lat ubiegłych</t>
  </si>
  <si>
    <t>Przychody z zaciągniętych pożyczek i kredytów na rynku krajowym</t>
  </si>
  <si>
    <t>`</t>
  </si>
  <si>
    <t>Wpływy z usług (ksero,ogł.na tabl.oglosz)</t>
  </si>
  <si>
    <t>I</t>
  </si>
  <si>
    <t>pożyczka z WFOŚiGW</t>
  </si>
  <si>
    <t>Plan wg</t>
  </si>
  <si>
    <t>uchwały na</t>
  </si>
  <si>
    <t>Plan po</t>
  </si>
  <si>
    <t>zmianach</t>
  </si>
  <si>
    <t>%</t>
  </si>
  <si>
    <t>Dotacje celowe  otrzym. z budżetu państwa na realizację własnych zadań bieżących gmin</t>
  </si>
  <si>
    <t>Wpływy z tytułu odpłatnego nabycia prawa własności oraz z prawa użytkowania wieczystego nieruchomości</t>
  </si>
  <si>
    <t>Rekompensaty utraconych dochodów w podatkach i opłatach lokalnych</t>
  </si>
  <si>
    <t>Dotacje celowe otrzymane z gminy na zadania bieżące realizowane na podstawie porozumień (umów) między jednostkami samorządu terytoraialnego</t>
  </si>
  <si>
    <t>Wpływy z opłat za koncesje i licencje</t>
  </si>
  <si>
    <t>KULTURA FIZYCZNA I SPORT</t>
  </si>
  <si>
    <t xml:space="preserve">Wpływy z usług </t>
  </si>
  <si>
    <t>Inne źródła (wolne środki)</t>
  </si>
  <si>
    <t>POMOC SPOŁECZNA</t>
  </si>
  <si>
    <t>EDUKACYJNA OPIEKA WYCHOWAWCZA</t>
  </si>
  <si>
    <t>Grzywny, mandaty i inne kary pieniężne od osób fizycznych</t>
  </si>
  <si>
    <t>GOSPODARKA KOMUNALNA I OCHRONA ŚRODOWISKA</t>
  </si>
  <si>
    <t>bieżące</t>
  </si>
  <si>
    <t>majatkowe</t>
  </si>
  <si>
    <t>5 : 4</t>
  </si>
  <si>
    <t>Grzywny i inne kary pieniężne od osób prawnych i innych jednostek organizacyjnych</t>
  </si>
  <si>
    <t>Wpływy z różnych opłat</t>
  </si>
  <si>
    <t>Dochody z najmu i dzierżawy składników majątkowych Skarbu Państwa,jednostek samorządu terytorialnego lub innych jednostek zaliczanych do sektora finansów publicznych oraz innych umów o podobnym charakterze</t>
  </si>
  <si>
    <t>Wpływy z różnych dochodów (wynagr. dla płatnika z U.S.)</t>
  </si>
  <si>
    <t>Wpływy z opłaty targowej</t>
  </si>
  <si>
    <t>Wpływy z opłaty za wydawanie zezwoleń na sprzedaż alkoholu</t>
  </si>
  <si>
    <t>Wpływy z innych lokalnych opłat pobieranych przez jednostki samorządu terytorialnego na podstawie odrębnych ustaw</t>
  </si>
  <si>
    <t>Wpływy z tytułu zwrotów wypłaconych świadczeń z funduszu alimentacyjnego</t>
  </si>
  <si>
    <t>Grzywny,mandaty i inne kary pieniężne od osób fizycznych</t>
  </si>
  <si>
    <t>Dochody z najmu i dzierżawy składników majątkowych Skarbu Państwa,jednostek samorządu terytorialnego  lub innych jednostek zaliczanych do sektora finansów publicznych oraz innych umów o podobnym charakterze</t>
  </si>
  <si>
    <t>Dochody z najmu i dzierżawy składników majątkowych Skarbu Państwa jednostek samorządu terytorialnego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</si>
  <si>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</si>
  <si>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TRANSPORT  I ŁĄCZNOŚĆ</t>
  </si>
  <si>
    <t>Wpływy z opłaty skarbowej</t>
  </si>
  <si>
    <t>Wpływy z dywidend</t>
  </si>
  <si>
    <t>Otrzymane spadki,zapisy i darowizny w postaci pieniężnej</t>
  </si>
  <si>
    <t>Wpływy ze zwrotów dotacji oraz płaności, w tym wykorzystanych niezgodnie z przeznaczeniem lub wykorzystanych z naruszeniem procedur, o których mowa w art. 184 ustawy, pobranych nienależnie lub w nadmiernej wysokości</t>
  </si>
  <si>
    <t>2010 r.</t>
  </si>
  <si>
    <t xml:space="preserve">Dochody </t>
  </si>
  <si>
    <t>II</t>
  </si>
  <si>
    <t>ŁĄCZNIE DOCHODY I PRZYCHODY</t>
  </si>
  <si>
    <t>Przychody związane z finansowaniem niedoboru i rozdysponowaniem nadwyżki budżetowej</t>
  </si>
  <si>
    <t xml:space="preserve">SPRAWOZDANIE Z WYKONANIA DOCHODÓW GMINY ZA ROK 2010 </t>
  </si>
  <si>
    <t>050</t>
  </si>
  <si>
    <t>RYBOŁÓWSTWO I RYBACTWO</t>
  </si>
  <si>
    <t>Dotacje celowe w ramach programów finansowanych z udziałem środków europejskich oraz środków, o których mowa w art.5 ust. 1 pkt 2 oraz ust. 3 pkt 5 i 6 ustawy, lub płatności w ramach budżetu środków europejskich</t>
  </si>
  <si>
    <t>Wpływy z innych lokalnych opłat pobieranych przez jednostki samorządu terytorialnego na podstawie odrębnych ustaw    (renty planistyczne,opłaty adiacenckie,)</t>
  </si>
  <si>
    <t>Dotacje celowe  otrzymane z budżetu państwa na realizację własnych zadań bieżących gmin</t>
  </si>
  <si>
    <t>OCHRONA ZDROWIA</t>
  </si>
  <si>
    <t>POZOSTAŁE ZADANIA W ZAKRESIE POLITYKI SPOŁECZNEJ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</si>
  <si>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</si>
  <si>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Wpływy z opłaty produktowej</t>
  </si>
  <si>
    <t>Środki pochodzące z Norweskiego Mechanizmu Finansowego, Mechanizmu Finansowego Europejskiego Obszaru Gospodarczego oraz Szwajcarskiego Mechanizmu Finansowego przeznaczone na finansowanie zadań realizowanych przez jednostki sektora finansów publicznych</t>
  </si>
  <si>
    <t>Tabela Nr 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</si>
</sst>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[$-415]d\ mmmm\ yyyy"/>
    <numFmt numFmtId="168" formatCode="0.000"/>
    <numFmt numFmtId="169" formatCode="0.0"/>
    <numFmt numFmtId="170" formatCode="#,##0.0"/>
    <numFmt numFmtId="171" formatCode="#,##0_ ;\-#,##0\ "/>
    <numFmt numFmtId="172" formatCode="#,##0.000"/>
  </numFmts>
  <fonts count="5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1"/>
      <name val="Times New Roman CE"/>
      <family val="1"/>
    </font>
    <font>
      <b/>
      <i/>
      <sz val="10"/>
      <name val="Arial CE"/>
      <family val="0"/>
    </font>
    <font>
      <b/>
      <i/>
      <sz val="10"/>
      <name val="Times New Roman CE"/>
      <family val="0"/>
    </font>
    <font>
      <sz val="9"/>
      <name val="Times New Roman CE"/>
      <family val="1"/>
    </font>
    <font>
      <sz val="9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2" fillId="0" borderId="0" xfId="0" applyFont="1" applyAlignment="1">
      <alignment/>
    </xf>
    <xf numFmtId="49" fontId="2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/>
    </xf>
    <xf numFmtId="3" fontId="11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right"/>
    </xf>
    <xf numFmtId="49" fontId="9" fillId="0" borderId="15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49" fontId="2" fillId="0" borderId="20" xfId="0" applyNumberFormat="1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3" xfId="0" applyNumberFormat="1" applyFont="1" applyBorder="1" applyAlignment="1">
      <alignment shrinkToFit="1"/>
    </xf>
    <xf numFmtId="1" fontId="3" fillId="0" borderId="25" xfId="0" applyNumberFormat="1" applyFont="1" applyBorder="1" applyAlignment="1">
      <alignment horizontal="center" shrinkToFit="1"/>
    </xf>
    <xf numFmtId="2" fontId="2" fillId="0" borderId="27" xfId="0" applyNumberFormat="1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left" vertical="top" wrapText="1"/>
    </xf>
    <xf numFmtId="4" fontId="11" fillId="0" borderId="16" xfId="42" applyNumberFormat="1" applyFont="1" applyBorder="1" applyAlignment="1">
      <alignment horizontal="right"/>
    </xf>
    <xf numFmtId="4" fontId="11" fillId="0" borderId="21" xfId="42" applyNumberFormat="1" applyFont="1" applyBorder="1" applyAlignment="1">
      <alignment horizontal="right"/>
    </xf>
    <xf numFmtId="4" fontId="11" fillId="0" borderId="20" xfId="42" applyNumberFormat="1" applyFont="1" applyBorder="1" applyAlignment="1">
      <alignment horizontal="right"/>
    </xf>
    <xf numFmtId="4" fontId="11" fillId="0" borderId="18" xfId="42" applyNumberFormat="1" applyFont="1" applyBorder="1" applyAlignment="1">
      <alignment horizontal="right"/>
    </xf>
    <xf numFmtId="4" fontId="11" fillId="0" borderId="14" xfId="42" applyNumberFormat="1" applyFont="1" applyBorder="1" applyAlignment="1">
      <alignment horizontal="right"/>
    </xf>
    <xf numFmtId="4" fontId="11" fillId="0" borderId="32" xfId="42" applyNumberFormat="1" applyFont="1" applyBorder="1" applyAlignment="1">
      <alignment horizontal="right"/>
    </xf>
    <xf numFmtId="4" fontId="11" fillId="0" borderId="33" xfId="42" applyNumberFormat="1" applyFont="1" applyBorder="1" applyAlignment="1">
      <alignment horizontal="right"/>
    </xf>
    <xf numFmtId="4" fontId="11" fillId="0" borderId="34" xfId="42" applyNumberFormat="1" applyFont="1" applyBorder="1" applyAlignment="1">
      <alignment horizontal="right"/>
    </xf>
    <xf numFmtId="4" fontId="11" fillId="0" borderId="30" xfId="42" applyNumberFormat="1" applyFont="1" applyBorder="1" applyAlignment="1">
      <alignment horizontal="right"/>
    </xf>
    <xf numFmtId="4" fontId="11" fillId="0" borderId="22" xfId="42" applyNumberFormat="1" applyFont="1" applyFill="1" applyBorder="1" applyAlignment="1">
      <alignment horizontal="right"/>
    </xf>
    <xf numFmtId="4" fontId="10" fillId="0" borderId="35" xfId="42" applyNumberFormat="1" applyFont="1" applyBorder="1" applyAlignment="1">
      <alignment horizontal="right"/>
    </xf>
    <xf numFmtId="4" fontId="15" fillId="0" borderId="16" xfId="42" applyNumberFormat="1" applyFont="1" applyBorder="1" applyAlignment="1">
      <alignment/>
    </xf>
    <xf numFmtId="3" fontId="11" fillId="0" borderId="2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29" xfId="0" applyFont="1" applyBorder="1" applyAlignment="1">
      <alignment horizontal="left" wrapText="1"/>
    </xf>
    <xf numFmtId="0" fontId="14" fillId="33" borderId="38" xfId="0" applyFont="1" applyFill="1" applyBorder="1" applyAlignment="1">
      <alignment horizontal="center"/>
    </xf>
    <xf numFmtId="4" fontId="11" fillId="0" borderId="16" xfId="42" applyNumberFormat="1" applyFont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3" fontId="11" fillId="0" borderId="18" xfId="0" applyNumberFormat="1" applyFont="1" applyFill="1" applyBorder="1" applyAlignment="1">
      <alignment horizontal="right"/>
    </xf>
    <xf numFmtId="0" fontId="14" fillId="33" borderId="17" xfId="0" applyFont="1" applyFill="1" applyBorder="1" applyAlignment="1">
      <alignment/>
    </xf>
    <xf numFmtId="2" fontId="11" fillId="0" borderId="39" xfId="0" applyNumberFormat="1" applyFont="1" applyFill="1" applyBorder="1" applyAlignment="1">
      <alignment horizontal="right"/>
    </xf>
    <xf numFmtId="2" fontId="11" fillId="0" borderId="40" xfId="0" applyNumberFormat="1" applyFont="1" applyFill="1" applyBorder="1" applyAlignment="1">
      <alignment horizontal="right"/>
    </xf>
    <xf numFmtId="3" fontId="23" fillId="0" borderId="16" xfId="0" applyNumberFormat="1" applyFont="1" applyBorder="1" applyAlignment="1">
      <alignment/>
    </xf>
    <xf numFmtId="4" fontId="23" fillId="0" borderId="16" xfId="42" applyNumberFormat="1" applyFont="1" applyBorder="1" applyAlignment="1">
      <alignment/>
    </xf>
    <xf numFmtId="2" fontId="11" fillId="0" borderId="28" xfId="0" applyNumberFormat="1" applyFont="1" applyFill="1" applyBorder="1" applyAlignment="1">
      <alignment horizontal="right"/>
    </xf>
    <xf numFmtId="3" fontId="24" fillId="0" borderId="18" xfId="0" applyNumberFormat="1" applyFont="1" applyBorder="1" applyAlignment="1">
      <alignment/>
    </xf>
    <xf numFmtId="4" fontId="24" fillId="0" borderId="18" xfId="42" applyNumberFormat="1" applyFont="1" applyBorder="1" applyAlignment="1">
      <alignment/>
    </xf>
    <xf numFmtId="2" fontId="24" fillId="0" borderId="39" xfId="0" applyNumberFormat="1" applyFont="1" applyFill="1" applyBorder="1" applyAlignment="1">
      <alignment horizontal="right"/>
    </xf>
    <xf numFmtId="3" fontId="24" fillId="0" borderId="16" xfId="0" applyNumberFormat="1" applyFont="1" applyBorder="1" applyAlignment="1">
      <alignment/>
    </xf>
    <xf numFmtId="4" fontId="24" fillId="0" borderId="16" xfId="42" applyNumberFormat="1" applyFont="1" applyBorder="1" applyAlignment="1">
      <alignment/>
    </xf>
    <xf numFmtId="2" fontId="24" fillId="0" borderId="28" xfId="0" applyNumberFormat="1" applyFont="1" applyFill="1" applyBorder="1" applyAlignment="1">
      <alignment horizontal="right"/>
    </xf>
    <xf numFmtId="3" fontId="24" fillId="0" borderId="14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4" fontId="24" fillId="0" borderId="41" xfId="42" applyNumberFormat="1" applyFont="1" applyBorder="1" applyAlignment="1">
      <alignment/>
    </xf>
    <xf numFmtId="2" fontId="24" fillId="0" borderId="42" xfId="0" applyNumberFormat="1" applyFont="1" applyFill="1" applyBorder="1" applyAlignment="1">
      <alignment horizontal="right"/>
    </xf>
    <xf numFmtId="4" fontId="24" fillId="0" borderId="43" xfId="42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4" fontId="24" fillId="0" borderId="32" xfId="42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4" fontId="24" fillId="0" borderId="20" xfId="42" applyNumberFormat="1" applyFont="1" applyBorder="1" applyAlignment="1">
      <alignment horizontal="right"/>
    </xf>
    <xf numFmtId="4" fontId="24" fillId="0" borderId="20" xfId="42" applyNumberFormat="1" applyFont="1" applyBorder="1" applyAlignment="1">
      <alignment/>
    </xf>
    <xf numFmtId="2" fontId="11" fillId="0" borderId="27" xfId="0" applyNumberFormat="1" applyFont="1" applyFill="1" applyBorder="1" applyAlignment="1">
      <alignment horizontal="right"/>
    </xf>
    <xf numFmtId="4" fontId="11" fillId="0" borderId="18" xfId="42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2" fontId="16" fillId="0" borderId="28" xfId="0" applyNumberFormat="1" applyFont="1" applyFill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4" fontId="24" fillId="0" borderId="16" xfId="42" applyNumberFormat="1" applyFont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4" fontId="11" fillId="0" borderId="18" xfId="42" applyNumberFormat="1" applyFont="1" applyFill="1" applyBorder="1" applyAlignment="1">
      <alignment horizontal="right"/>
    </xf>
    <xf numFmtId="4" fontId="11" fillId="0" borderId="32" xfId="42" applyNumberFormat="1" applyFont="1" applyFill="1" applyBorder="1" applyAlignment="1">
      <alignment horizontal="right"/>
    </xf>
    <xf numFmtId="4" fontId="11" fillId="0" borderId="29" xfId="42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left" vertical="top" wrapText="1"/>
    </xf>
    <xf numFmtId="3" fontId="3" fillId="10" borderId="44" xfId="0" applyNumberFormat="1" applyFont="1" applyFill="1" applyBorder="1" applyAlignment="1">
      <alignment horizontal="right"/>
    </xf>
    <xf numFmtId="4" fontId="3" fillId="10" borderId="44" xfId="42" applyNumberFormat="1" applyFont="1" applyFill="1" applyBorder="1" applyAlignment="1">
      <alignment horizontal="right"/>
    </xf>
    <xf numFmtId="2" fontId="3" fillId="10" borderId="45" xfId="0" applyNumberFormat="1" applyFont="1" applyFill="1" applyBorder="1" applyAlignment="1">
      <alignment horizontal="right"/>
    </xf>
    <xf numFmtId="0" fontId="9" fillId="10" borderId="10" xfId="0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left" vertical="top" wrapText="1"/>
    </xf>
    <xf numFmtId="0" fontId="3" fillId="10" borderId="46" xfId="0" applyFont="1" applyFill="1" applyBorder="1" applyAlignment="1">
      <alignment horizontal="left" wrapText="1"/>
    </xf>
    <xf numFmtId="2" fontId="14" fillId="0" borderId="39" xfId="0" applyNumberFormat="1" applyFont="1" applyFill="1" applyBorder="1" applyAlignment="1">
      <alignment horizontal="right"/>
    </xf>
    <xf numFmtId="4" fontId="24" fillId="0" borderId="30" xfId="42" applyNumberFormat="1" applyFont="1" applyBorder="1" applyAlignment="1">
      <alignment/>
    </xf>
    <xf numFmtId="4" fontId="24" fillId="0" borderId="33" xfId="42" applyNumberFormat="1" applyFont="1" applyBorder="1" applyAlignment="1">
      <alignment horizontal="right"/>
    </xf>
    <xf numFmtId="4" fontId="24" fillId="0" borderId="33" xfId="42" applyNumberFormat="1" applyFont="1" applyBorder="1" applyAlignment="1">
      <alignment/>
    </xf>
    <xf numFmtId="4" fontId="11" fillId="0" borderId="32" xfId="42" applyNumberFormat="1" applyFont="1" applyFill="1" applyBorder="1" applyAlignment="1">
      <alignment horizontal="right"/>
    </xf>
    <xf numFmtId="4" fontId="24" fillId="0" borderId="30" xfId="42" applyNumberFormat="1" applyFont="1" applyBorder="1" applyAlignment="1">
      <alignment horizontal="right"/>
    </xf>
    <xf numFmtId="4" fontId="23" fillId="0" borderId="30" xfId="42" applyNumberFormat="1" applyFont="1" applyBorder="1" applyAlignment="1">
      <alignment/>
    </xf>
    <xf numFmtId="4" fontId="15" fillId="0" borderId="30" xfId="42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16" borderId="44" xfId="0" applyNumberFormat="1" applyFont="1" applyFill="1" applyBorder="1" applyAlignment="1">
      <alignment horizontal="right"/>
    </xf>
    <xf numFmtId="0" fontId="9" fillId="16" borderId="10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47" xfId="0" applyNumberFormat="1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/>
    </xf>
    <xf numFmtId="49" fontId="2" fillId="0" borderId="41" xfId="0" applyNumberFormat="1" applyFont="1" applyBorder="1" applyAlignment="1">
      <alignment horizontal="left" vertical="top" wrapText="1"/>
    </xf>
    <xf numFmtId="3" fontId="24" fillId="0" borderId="43" xfId="0" applyNumberFormat="1" applyFont="1" applyBorder="1" applyAlignment="1">
      <alignment/>
    </xf>
    <xf numFmtId="2" fontId="24" fillId="0" borderId="40" xfId="0" applyNumberFormat="1" applyFont="1" applyFill="1" applyBorder="1" applyAlignment="1">
      <alignment horizontal="right"/>
    </xf>
    <xf numFmtId="0" fontId="9" fillId="33" borderId="48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4" fontId="3" fillId="16" borderId="44" xfId="0" applyNumberFormat="1" applyFont="1" applyFill="1" applyBorder="1" applyAlignment="1">
      <alignment horizontal="right"/>
    </xf>
    <xf numFmtId="4" fontId="11" fillId="0" borderId="16" xfId="42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3" fontId="11" fillId="33" borderId="16" xfId="0" applyNumberFormat="1" applyFont="1" applyFill="1" applyBorder="1" applyAlignment="1">
      <alignment horizontal="right"/>
    </xf>
    <xf numFmtId="3" fontId="11" fillId="33" borderId="34" xfId="0" applyNumberFormat="1" applyFont="1" applyFill="1" applyBorder="1" applyAlignment="1">
      <alignment horizontal="right"/>
    </xf>
    <xf numFmtId="4" fontId="11" fillId="33" borderId="34" xfId="0" applyNumberFormat="1" applyFont="1" applyFill="1" applyBorder="1" applyAlignment="1">
      <alignment horizontal="right"/>
    </xf>
    <xf numFmtId="3" fontId="24" fillId="0" borderId="41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top" wrapText="1"/>
    </xf>
    <xf numFmtId="3" fontId="11" fillId="0" borderId="16" xfId="0" applyNumberFormat="1" applyFont="1" applyBorder="1" applyAlignment="1">
      <alignment horizontal="right"/>
    </xf>
    <xf numFmtId="3" fontId="11" fillId="33" borderId="20" xfId="0" applyNumberFormat="1" applyFont="1" applyFill="1" applyBorder="1" applyAlignment="1">
      <alignment horizontal="right"/>
    </xf>
    <xf numFmtId="4" fontId="11" fillId="33" borderId="20" xfId="0" applyNumberFormat="1" applyFont="1" applyFill="1" applyBorder="1" applyAlignment="1">
      <alignment horizontal="right"/>
    </xf>
    <xf numFmtId="4" fontId="11" fillId="33" borderId="33" xfId="0" applyNumberFormat="1" applyFont="1" applyFill="1" applyBorder="1" applyAlignment="1">
      <alignment horizontal="right"/>
    </xf>
    <xf numFmtId="0" fontId="9" fillId="33" borderId="49" xfId="0" applyFont="1" applyFill="1" applyBorder="1" applyAlignment="1">
      <alignment horizontal="center"/>
    </xf>
    <xf numFmtId="3" fontId="11" fillId="0" borderId="41" xfId="0" applyNumberFormat="1" applyFont="1" applyBorder="1" applyAlignment="1">
      <alignment horizontal="right"/>
    </xf>
    <xf numFmtId="4" fontId="11" fillId="0" borderId="43" xfId="42" applyNumberFormat="1" applyFont="1" applyBorder="1" applyAlignment="1">
      <alignment horizontal="right"/>
    </xf>
    <xf numFmtId="49" fontId="3" fillId="34" borderId="16" xfId="0" applyNumberFormat="1" applyFont="1" applyFill="1" applyBorder="1" applyAlignment="1">
      <alignment horizontal="left" vertical="top" wrapText="1"/>
    </xf>
    <xf numFmtId="3" fontId="9" fillId="34" borderId="16" xfId="0" applyNumberFormat="1" applyFont="1" applyFill="1" applyBorder="1" applyAlignment="1">
      <alignment horizontal="right"/>
    </xf>
    <xf numFmtId="4" fontId="9" fillId="34" borderId="16" xfId="42" applyNumberFormat="1" applyFont="1" applyFill="1" applyBorder="1" applyAlignment="1">
      <alignment horizontal="right"/>
    </xf>
    <xf numFmtId="49" fontId="2" fillId="33" borderId="50" xfId="0" applyNumberFormat="1" applyFont="1" applyFill="1" applyBorder="1" applyAlignment="1">
      <alignment horizontal="left" vertical="top" wrapText="1"/>
    </xf>
    <xf numFmtId="3" fontId="11" fillId="33" borderId="50" xfId="0" applyNumberFormat="1" applyFont="1" applyFill="1" applyBorder="1" applyAlignment="1">
      <alignment horizontal="right"/>
    </xf>
    <xf numFmtId="4" fontId="11" fillId="33" borderId="50" xfId="42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left" vertical="top" wrapText="1"/>
    </xf>
    <xf numFmtId="4" fontId="11" fillId="33" borderId="16" xfId="42" applyNumberFormat="1" applyFont="1" applyFill="1" applyBorder="1" applyAlignment="1">
      <alignment horizontal="right"/>
    </xf>
    <xf numFmtId="0" fontId="9" fillId="33" borderId="51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left" vertical="top" wrapText="1"/>
    </xf>
    <xf numFmtId="3" fontId="11" fillId="0" borderId="31" xfId="0" applyNumberFormat="1" applyFont="1" applyFill="1" applyBorder="1" applyAlignment="1">
      <alignment horizontal="right"/>
    </xf>
    <xf numFmtId="4" fontId="11" fillId="0" borderId="31" xfId="42" applyNumberFormat="1" applyFont="1" applyFill="1" applyBorder="1" applyAlignment="1">
      <alignment horizontal="right"/>
    </xf>
    <xf numFmtId="4" fontId="11" fillId="0" borderId="14" xfId="42" applyNumberFormat="1" applyFont="1" applyFill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4" fontId="11" fillId="0" borderId="47" xfId="42" applyNumberFormat="1" applyFont="1" applyBorder="1" applyAlignment="1">
      <alignment horizontal="right"/>
    </xf>
    <xf numFmtId="2" fontId="11" fillId="0" borderId="52" xfId="0" applyNumberFormat="1" applyFont="1" applyFill="1" applyBorder="1" applyAlignment="1">
      <alignment horizontal="right"/>
    </xf>
    <xf numFmtId="0" fontId="3" fillId="0" borderId="53" xfId="0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9" fillId="16" borderId="10" xfId="0" applyFont="1" applyFill="1" applyBorder="1" applyAlignment="1" quotePrefix="1">
      <alignment horizontal="center"/>
    </xf>
    <xf numFmtId="0" fontId="3" fillId="16" borderId="44" xfId="0" applyFont="1" applyFill="1" applyBorder="1" applyAlignment="1">
      <alignment horizontal="left" wrapText="1"/>
    </xf>
    <xf numFmtId="3" fontId="3" fillId="16" borderId="45" xfId="0" applyNumberFormat="1" applyFont="1" applyFill="1" applyBorder="1" applyAlignment="1">
      <alignment horizontal="right"/>
    </xf>
    <xf numFmtId="0" fontId="9" fillId="16" borderId="10" xfId="0" applyFont="1" applyFill="1" applyBorder="1" applyAlignment="1">
      <alignment horizontal="center"/>
    </xf>
    <xf numFmtId="49" fontId="3" fillId="16" borderId="44" xfId="0" applyNumberFormat="1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wrapText="1"/>
    </xf>
    <xf numFmtId="3" fontId="11" fillId="33" borderId="18" xfId="0" applyNumberFormat="1" applyFont="1" applyFill="1" applyBorder="1" applyAlignment="1">
      <alignment horizontal="right"/>
    </xf>
    <xf numFmtId="4" fontId="11" fillId="33" borderId="18" xfId="0" applyNumberFormat="1" applyFont="1" applyFill="1" applyBorder="1" applyAlignment="1">
      <alignment horizontal="right"/>
    </xf>
    <xf numFmtId="4" fontId="2" fillId="33" borderId="18" xfId="0" applyNumberFormat="1" applyFont="1" applyFill="1" applyBorder="1" applyAlignment="1">
      <alignment horizontal="right"/>
    </xf>
    <xf numFmtId="0" fontId="3" fillId="16" borderId="44" xfId="0" applyFont="1" applyFill="1" applyBorder="1" applyAlignment="1">
      <alignment horizontal="left" wrapText="1"/>
    </xf>
    <xf numFmtId="3" fontId="3" fillId="16" borderId="55" xfId="0" applyNumberFormat="1" applyFont="1" applyFill="1" applyBorder="1" applyAlignment="1">
      <alignment horizontal="right"/>
    </xf>
    <xf numFmtId="4" fontId="3" fillId="16" borderId="55" xfId="0" applyNumberFormat="1" applyFont="1" applyFill="1" applyBorder="1" applyAlignment="1">
      <alignment horizontal="right"/>
    </xf>
    <xf numFmtId="2" fontId="3" fillId="16" borderId="45" xfId="0" applyNumberFormat="1" applyFont="1" applyFill="1" applyBorder="1" applyAlignment="1">
      <alignment horizontal="right"/>
    </xf>
    <xf numFmtId="49" fontId="8" fillId="16" borderId="55" xfId="0" applyNumberFormat="1" applyFont="1" applyFill="1" applyBorder="1" applyAlignment="1">
      <alignment horizontal="left" vertical="top" wrapText="1"/>
    </xf>
    <xf numFmtId="2" fontId="3" fillId="16" borderId="45" xfId="0" applyNumberFormat="1" applyFont="1" applyFill="1" applyBorder="1" applyAlignment="1">
      <alignment horizontal="right"/>
    </xf>
    <xf numFmtId="49" fontId="17" fillId="0" borderId="20" xfId="0" applyNumberFormat="1" applyFont="1" applyBorder="1" applyAlignment="1">
      <alignment horizontal="left" vertical="top" wrapText="1"/>
    </xf>
    <xf numFmtId="3" fontId="11" fillId="0" borderId="41" xfId="0" applyNumberFormat="1" applyFont="1" applyBorder="1" applyAlignment="1">
      <alignment horizontal="right"/>
    </xf>
    <xf numFmtId="4" fontId="11" fillId="0" borderId="41" xfId="42" applyNumberFormat="1" applyFont="1" applyBorder="1" applyAlignment="1">
      <alignment horizontal="right"/>
    </xf>
    <xf numFmtId="2" fontId="11" fillId="0" borderId="40" xfId="0" applyNumberFormat="1" applyFont="1" applyFill="1" applyBorder="1" applyAlignment="1">
      <alignment horizontal="right"/>
    </xf>
    <xf numFmtId="3" fontId="3" fillId="16" borderId="44" xfId="0" applyNumberFormat="1" applyFont="1" applyFill="1" applyBorder="1" applyAlignment="1">
      <alignment horizontal="right"/>
    </xf>
    <xf numFmtId="0" fontId="9" fillId="16" borderId="36" xfId="0" applyFont="1" applyFill="1" applyBorder="1" applyAlignment="1">
      <alignment horizontal="center"/>
    </xf>
    <xf numFmtId="49" fontId="8" fillId="16" borderId="21" xfId="0" applyNumberFormat="1" applyFont="1" applyFill="1" applyBorder="1" applyAlignment="1">
      <alignment horizontal="left" vertical="top" wrapText="1"/>
    </xf>
    <xf numFmtId="3" fontId="3" fillId="16" borderId="21" xfId="0" applyNumberFormat="1" applyFont="1" applyFill="1" applyBorder="1" applyAlignment="1">
      <alignment horizontal="right"/>
    </xf>
    <xf numFmtId="4" fontId="3" fillId="16" borderId="21" xfId="0" applyNumberFormat="1" applyFont="1" applyFill="1" applyBorder="1" applyAlignment="1">
      <alignment horizontal="right"/>
    </xf>
    <xf numFmtId="2" fontId="3" fillId="16" borderId="42" xfId="0" applyNumberFormat="1" applyFont="1" applyFill="1" applyBorder="1" applyAlignment="1">
      <alignment horizontal="right"/>
    </xf>
    <xf numFmtId="0" fontId="9" fillId="16" borderId="56" xfId="0" applyFont="1" applyFill="1" applyBorder="1" applyAlignment="1">
      <alignment horizontal="center"/>
    </xf>
    <xf numFmtId="49" fontId="3" fillId="16" borderId="44" xfId="0" applyNumberFormat="1" applyFont="1" applyFill="1" applyBorder="1" applyAlignment="1">
      <alignment horizontal="left" vertical="top" wrapText="1"/>
    </xf>
    <xf numFmtId="3" fontId="3" fillId="16" borderId="55" xfId="0" applyNumberFormat="1" applyFont="1" applyFill="1" applyBorder="1" applyAlignment="1">
      <alignment horizontal="right"/>
    </xf>
    <xf numFmtId="4" fontId="3" fillId="16" borderId="55" xfId="0" applyNumberFormat="1" applyFont="1" applyFill="1" applyBorder="1" applyAlignment="1">
      <alignment horizontal="right"/>
    </xf>
    <xf numFmtId="0" fontId="9" fillId="16" borderId="10" xfId="0" applyFont="1" applyFill="1" applyBorder="1" applyAlignment="1">
      <alignment/>
    </xf>
    <xf numFmtId="49" fontId="3" fillId="16" borderId="46" xfId="0" applyNumberFormat="1" applyFont="1" applyFill="1" applyBorder="1" applyAlignment="1">
      <alignment horizontal="left" vertical="top" wrapText="1"/>
    </xf>
    <xf numFmtId="3" fontId="3" fillId="16" borderId="46" xfId="0" applyNumberFormat="1" applyFont="1" applyFill="1" applyBorder="1" applyAlignment="1">
      <alignment horizontal="right"/>
    </xf>
    <xf numFmtId="4" fontId="3" fillId="16" borderId="46" xfId="0" applyNumberFormat="1" applyFont="1" applyFill="1" applyBorder="1" applyAlignment="1">
      <alignment horizontal="right"/>
    </xf>
    <xf numFmtId="2" fontId="3" fillId="16" borderId="57" xfId="42" applyNumberFormat="1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49" fontId="2" fillId="0" borderId="58" xfId="0" applyNumberFormat="1" applyFont="1" applyBorder="1" applyAlignment="1">
      <alignment horizontal="left" vertical="top" wrapText="1"/>
    </xf>
    <xf numFmtId="3" fontId="11" fillId="0" borderId="58" xfId="0" applyNumberFormat="1" applyFont="1" applyBorder="1" applyAlignment="1">
      <alignment horizontal="right"/>
    </xf>
    <xf numFmtId="4" fontId="11" fillId="0" borderId="58" xfId="42" applyNumberFormat="1" applyFont="1" applyBorder="1" applyAlignment="1">
      <alignment horizontal="right"/>
    </xf>
    <xf numFmtId="0" fontId="3" fillId="16" borderId="46" xfId="0" applyFont="1" applyFill="1" applyBorder="1" applyAlignment="1">
      <alignment horizontal="left" wrapText="1"/>
    </xf>
    <xf numFmtId="0" fontId="9" fillId="33" borderId="48" xfId="0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right"/>
    </xf>
    <xf numFmtId="4" fontId="11" fillId="33" borderId="14" xfId="42" applyNumberFormat="1" applyFont="1" applyFill="1" applyBorder="1" applyAlignment="1">
      <alignment horizontal="right"/>
    </xf>
    <xf numFmtId="2" fontId="11" fillId="33" borderId="34" xfId="0" applyNumberFormat="1" applyFont="1" applyFill="1" applyBorder="1" applyAlignment="1">
      <alignment horizontal="right"/>
    </xf>
    <xf numFmtId="4" fontId="3" fillId="16" borderId="45" xfId="0" applyNumberFormat="1" applyFont="1" applyFill="1" applyBorder="1" applyAlignment="1">
      <alignment horizontal="right"/>
    </xf>
    <xf numFmtId="2" fontId="11" fillId="0" borderId="54" xfId="0" applyNumberFormat="1" applyFont="1" applyFill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4" fontId="11" fillId="0" borderId="14" xfId="42" applyNumberFormat="1" applyFont="1" applyBorder="1" applyAlignment="1">
      <alignment horizontal="right"/>
    </xf>
    <xf numFmtId="0" fontId="9" fillId="33" borderId="36" xfId="0" applyFont="1" applyFill="1" applyBorder="1" applyAlignment="1" quotePrefix="1">
      <alignment horizontal="center"/>
    </xf>
    <xf numFmtId="0" fontId="2" fillId="33" borderId="44" xfId="0" applyFont="1" applyFill="1" applyBorder="1" applyAlignment="1">
      <alignment horizontal="left" wrapText="1"/>
    </xf>
    <xf numFmtId="3" fontId="11" fillId="33" borderId="41" xfId="0" applyNumberFormat="1" applyFont="1" applyFill="1" applyBorder="1" applyAlignment="1">
      <alignment horizontal="right"/>
    </xf>
    <xf numFmtId="4" fontId="11" fillId="33" borderId="41" xfId="0" applyNumberFormat="1" applyFont="1" applyFill="1" applyBorder="1" applyAlignment="1">
      <alignment horizontal="right"/>
    </xf>
    <xf numFmtId="4" fontId="11" fillId="33" borderId="43" xfId="0" applyNumberFormat="1" applyFont="1" applyFill="1" applyBorder="1" applyAlignment="1">
      <alignment horizontal="right"/>
    </xf>
    <xf numFmtId="4" fontId="11" fillId="33" borderId="40" xfId="0" applyNumberFormat="1" applyFont="1" applyFill="1" applyBorder="1" applyAlignment="1">
      <alignment horizontal="right"/>
    </xf>
    <xf numFmtId="49" fontId="2" fillId="33" borderId="44" xfId="0" applyNumberFormat="1" applyFont="1" applyFill="1" applyBorder="1" applyAlignment="1">
      <alignment horizontal="left" vertical="top" wrapText="1"/>
    </xf>
    <xf numFmtId="2" fontId="11" fillId="33" borderId="43" xfId="0" applyNumberFormat="1" applyFont="1" applyFill="1" applyBorder="1" applyAlignment="1">
      <alignment horizontal="right"/>
    </xf>
    <xf numFmtId="2" fontId="11" fillId="0" borderId="27" xfId="0" applyNumberFormat="1" applyFont="1" applyFill="1" applyBorder="1" applyAlignment="1">
      <alignment horizontal="right"/>
    </xf>
    <xf numFmtId="0" fontId="11" fillId="0" borderId="48" xfId="0" applyFont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4" fontId="3" fillId="16" borderId="44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4" fontId="11" fillId="33" borderId="14" xfId="0" applyNumberFormat="1" applyFont="1" applyFill="1" applyBorder="1" applyAlignment="1">
      <alignment horizontal="right"/>
    </xf>
    <xf numFmtId="2" fontId="11" fillId="33" borderId="54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3" fontId="11" fillId="33" borderId="59" xfId="0" applyNumberFormat="1" applyFont="1" applyFill="1" applyBorder="1" applyAlignment="1">
      <alignment horizontal="right"/>
    </xf>
    <xf numFmtId="4" fontId="11" fillId="33" borderId="59" xfId="42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3" fontId="11" fillId="16" borderId="16" xfId="0" applyNumberFormat="1" applyFont="1" applyFill="1" applyBorder="1" applyAlignment="1">
      <alignment horizontal="right"/>
    </xf>
    <xf numFmtId="3" fontId="11" fillId="16" borderId="29" xfId="0" applyNumberFormat="1" applyFont="1" applyFill="1" applyBorder="1" applyAlignment="1">
      <alignment horizontal="right"/>
    </xf>
    <xf numFmtId="4" fontId="11" fillId="16" borderId="29" xfId="42" applyNumberFormat="1" applyFont="1" applyFill="1" applyBorder="1" applyAlignment="1">
      <alignment horizontal="right"/>
    </xf>
    <xf numFmtId="4" fontId="11" fillId="16" borderId="16" xfId="42" applyNumberFormat="1" applyFont="1" applyFill="1" applyBorder="1" applyAlignment="1">
      <alignment horizontal="right"/>
    </xf>
    <xf numFmtId="0" fontId="14" fillId="33" borderId="12" xfId="0" applyFont="1" applyFill="1" applyBorder="1" applyAlignment="1">
      <alignment horizontal="center"/>
    </xf>
    <xf numFmtId="3" fontId="11" fillId="0" borderId="60" xfId="0" applyNumberFormat="1" applyFont="1" applyBorder="1" applyAlignment="1">
      <alignment horizontal="right"/>
    </xf>
    <xf numFmtId="4" fontId="11" fillId="0" borderId="60" xfId="42" applyNumberFormat="1" applyFont="1" applyBorder="1" applyAlignment="1">
      <alignment horizontal="right"/>
    </xf>
    <xf numFmtId="0" fontId="9" fillId="33" borderId="48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left" vertical="top" wrapText="1"/>
    </xf>
    <xf numFmtId="3" fontId="2" fillId="33" borderId="31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2" fontId="2" fillId="33" borderId="54" xfId="0" applyNumberFormat="1" applyFont="1" applyFill="1" applyBorder="1" applyAlignment="1">
      <alignment horizontal="right"/>
    </xf>
    <xf numFmtId="0" fontId="11" fillId="33" borderId="53" xfId="0" applyFont="1" applyFill="1" applyBorder="1" applyAlignment="1">
      <alignment/>
    </xf>
    <xf numFmtId="3" fontId="11" fillId="33" borderId="61" xfId="0" applyNumberFormat="1" applyFont="1" applyFill="1" applyBorder="1" applyAlignment="1">
      <alignment horizontal="right"/>
    </xf>
    <xf numFmtId="4" fontId="11" fillId="33" borderId="61" xfId="0" applyNumberFormat="1" applyFont="1" applyFill="1" applyBorder="1" applyAlignment="1">
      <alignment horizontal="right"/>
    </xf>
    <xf numFmtId="3" fontId="3" fillId="16" borderId="59" xfId="0" applyNumberFormat="1" applyFont="1" applyFill="1" applyBorder="1" applyAlignment="1">
      <alignment horizontal="right"/>
    </xf>
    <xf numFmtId="4" fontId="3" fillId="16" borderId="59" xfId="42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 quotePrefix="1">
      <alignment horizontal="right"/>
    </xf>
    <xf numFmtId="49" fontId="2" fillId="0" borderId="22" xfId="0" applyNumberFormat="1" applyFont="1" applyBorder="1" applyAlignment="1">
      <alignment horizontal="left" vertical="top" wrapText="1"/>
    </xf>
    <xf numFmtId="0" fontId="0" fillId="0" borderId="51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right"/>
    </xf>
    <xf numFmtId="0" fontId="9" fillId="33" borderId="38" xfId="0" applyFont="1" applyFill="1" applyBorder="1" applyAlignment="1">
      <alignment/>
    </xf>
    <xf numFmtId="2" fontId="2" fillId="33" borderId="52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/>
    </xf>
    <xf numFmtId="2" fontId="2" fillId="0" borderId="39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2" fontId="11" fillId="0" borderId="42" xfId="0" applyNumberFormat="1" applyFont="1" applyFill="1" applyBorder="1" applyAlignment="1">
      <alignment horizontal="right"/>
    </xf>
    <xf numFmtId="2" fontId="11" fillId="33" borderId="4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.625" style="34" customWidth="1"/>
    <col min="2" max="2" width="35.25390625" style="15" customWidth="1"/>
    <col min="3" max="3" width="14.125" style="15" customWidth="1"/>
    <col min="4" max="4" width="14.375" style="0" customWidth="1"/>
    <col min="5" max="7" width="15.00390625" style="0" customWidth="1"/>
    <col min="8" max="8" width="10.125" style="35" customWidth="1"/>
  </cols>
  <sheetData>
    <row r="1" spans="1:8" ht="15.75">
      <c r="A1" s="1"/>
      <c r="B1" s="2"/>
      <c r="C1" s="43"/>
      <c r="D1" s="43"/>
      <c r="E1" s="43" t="s">
        <v>95</v>
      </c>
      <c r="F1" s="43"/>
      <c r="G1" s="43"/>
      <c r="H1" s="44"/>
    </row>
    <row r="2" spans="1:9" ht="15.75">
      <c r="A2" s="1"/>
      <c r="B2" s="2"/>
      <c r="C2" s="45"/>
      <c r="D2" s="45"/>
      <c r="E2" s="45"/>
      <c r="F2" s="45"/>
      <c r="G2" s="45"/>
      <c r="H2" s="46"/>
      <c r="I2" s="40"/>
    </row>
    <row r="3" spans="1:8" ht="15.75">
      <c r="A3" s="1"/>
      <c r="B3" s="2"/>
      <c r="C3" s="43"/>
      <c r="D3" s="43"/>
      <c r="E3" s="43"/>
      <c r="F3" s="43"/>
      <c r="G3" s="43"/>
      <c r="H3" s="44"/>
    </row>
    <row r="4" spans="1:8" ht="16.5" customHeight="1">
      <c r="A4" s="3"/>
      <c r="B4" s="41"/>
      <c r="C4" s="4"/>
      <c r="D4" s="43"/>
      <c r="E4" s="43"/>
      <c r="F4" s="43"/>
      <c r="G4" s="43"/>
      <c r="H4" s="6"/>
    </row>
    <row r="5" spans="1:8" ht="16.5" customHeight="1">
      <c r="A5" s="3"/>
      <c r="B5" s="41"/>
      <c r="C5" s="4"/>
      <c r="D5" s="43"/>
      <c r="E5" s="43"/>
      <c r="F5" s="43"/>
      <c r="G5" s="43"/>
      <c r="H5" s="6"/>
    </row>
    <row r="6" spans="1:8" ht="16.5" customHeight="1">
      <c r="A6" s="3"/>
      <c r="B6" s="290" t="s">
        <v>84</v>
      </c>
      <c r="C6" s="290"/>
      <c r="D6" s="290"/>
      <c r="E6" s="290"/>
      <c r="F6" s="290"/>
      <c r="G6" s="290"/>
      <c r="H6" s="6"/>
    </row>
    <row r="7" spans="1:8" ht="16.5" customHeight="1">
      <c r="A7" s="3"/>
      <c r="B7" s="290"/>
      <c r="C7" s="290"/>
      <c r="D7" s="290"/>
      <c r="E7" s="290"/>
      <c r="F7" s="290"/>
      <c r="G7" s="290"/>
      <c r="H7" s="6"/>
    </row>
    <row r="8" spans="1:8" ht="16.5" customHeight="1" thickBot="1">
      <c r="A8" s="47"/>
      <c r="B8" s="42"/>
      <c r="C8" s="7"/>
      <c r="D8" s="5"/>
      <c r="E8" s="5"/>
      <c r="F8" s="5"/>
      <c r="G8" s="5"/>
      <c r="H8" s="6"/>
    </row>
    <row r="9" spans="1:8" ht="16.5" thickBot="1">
      <c r="A9" s="8"/>
      <c r="B9" s="38"/>
      <c r="C9" s="68" t="s">
        <v>42</v>
      </c>
      <c r="D9" s="9" t="s">
        <v>44</v>
      </c>
      <c r="E9" s="291" t="s">
        <v>80</v>
      </c>
      <c r="F9" s="292"/>
      <c r="G9" s="292"/>
      <c r="H9" s="55"/>
    </row>
    <row r="10" spans="1:8" ht="16.5" thickBot="1">
      <c r="A10" s="10"/>
      <c r="B10" s="49" t="s">
        <v>1</v>
      </c>
      <c r="C10" s="69" t="s">
        <v>43</v>
      </c>
      <c r="D10" s="50" t="s">
        <v>45</v>
      </c>
      <c r="E10" s="53" t="s">
        <v>2</v>
      </c>
      <c r="F10" s="293" t="s">
        <v>0</v>
      </c>
      <c r="G10" s="294"/>
      <c r="H10" s="56" t="s">
        <v>46</v>
      </c>
    </row>
    <row r="11" spans="1:8" ht="16.5" thickBot="1">
      <c r="A11" s="10" t="s">
        <v>3</v>
      </c>
      <c r="B11" s="39"/>
      <c r="C11" s="70" t="s">
        <v>79</v>
      </c>
      <c r="D11" s="52"/>
      <c r="E11" s="54" t="s">
        <v>4</v>
      </c>
      <c r="F11" s="149" t="s">
        <v>59</v>
      </c>
      <c r="G11" s="150" t="s">
        <v>60</v>
      </c>
      <c r="H11" s="67" t="s">
        <v>61</v>
      </c>
    </row>
    <row r="12" spans="1:8" ht="13.5" thickBot="1">
      <c r="A12" s="192">
        <v>1</v>
      </c>
      <c r="B12" s="11">
        <v>2</v>
      </c>
      <c r="C12" s="51">
        <v>3</v>
      </c>
      <c r="D12" s="11">
        <v>4</v>
      </c>
      <c r="E12" s="11">
        <v>5</v>
      </c>
      <c r="F12" s="11">
        <v>6</v>
      </c>
      <c r="G12" s="11">
        <v>7</v>
      </c>
      <c r="H12" s="193">
        <v>9</v>
      </c>
    </row>
    <row r="13" spans="1:8" ht="15" thickBot="1">
      <c r="A13" s="194" t="s">
        <v>5</v>
      </c>
      <c r="B13" s="195" t="s">
        <v>6</v>
      </c>
      <c r="C13" s="151">
        <f>C15</f>
        <v>0</v>
      </c>
      <c r="D13" s="151">
        <f>D15</f>
        <v>15003</v>
      </c>
      <c r="E13" s="161">
        <f>E14+E15</f>
        <v>15181.28</v>
      </c>
      <c r="F13" s="161">
        <f>F14+F15</f>
        <v>15181.28</v>
      </c>
      <c r="G13" s="161">
        <f>G15</f>
        <v>0</v>
      </c>
      <c r="H13" s="238">
        <f>H15</f>
        <v>99.99520095980805</v>
      </c>
    </row>
    <row r="14" spans="1:8" ht="15.75" thickBot="1">
      <c r="A14" s="242"/>
      <c r="B14" s="243" t="s">
        <v>63</v>
      </c>
      <c r="C14" s="244">
        <v>0</v>
      </c>
      <c r="D14" s="244">
        <v>0</v>
      </c>
      <c r="E14" s="245">
        <v>179</v>
      </c>
      <c r="F14" s="245">
        <v>179</v>
      </c>
      <c r="G14" s="246">
        <v>0</v>
      </c>
      <c r="H14" s="247"/>
    </row>
    <row r="15" spans="1:8" s="15" customFormat="1" ht="39" customHeight="1" thickBot="1">
      <c r="A15" s="26"/>
      <c r="B15" s="139" t="s">
        <v>16</v>
      </c>
      <c r="C15" s="28">
        <v>0</v>
      </c>
      <c r="D15" s="28">
        <v>15003</v>
      </c>
      <c r="E15" s="73">
        <v>15002.28</v>
      </c>
      <c r="F15" s="73">
        <v>15002.28</v>
      </c>
      <c r="G15" s="101">
        <v>0</v>
      </c>
      <c r="H15" s="101">
        <f aca="true" t="shared" si="0" ref="H15:H59">E15/D15*100</f>
        <v>99.99520095980805</v>
      </c>
    </row>
    <row r="16" spans="1:8" s="15" customFormat="1" ht="17.25" customHeight="1" thickBot="1">
      <c r="A16" s="194" t="s">
        <v>85</v>
      </c>
      <c r="B16" s="198" t="s">
        <v>86</v>
      </c>
      <c r="C16" s="151">
        <f>C18</f>
        <v>0</v>
      </c>
      <c r="D16" s="151">
        <f>D17</f>
        <v>113600</v>
      </c>
      <c r="E16" s="161">
        <f>E17</f>
        <v>113600</v>
      </c>
      <c r="F16" s="161">
        <f>F17</f>
        <v>113600</v>
      </c>
      <c r="G16" s="161">
        <f>G18</f>
        <v>0</v>
      </c>
      <c r="H16" s="238">
        <f>H18</f>
        <v>100.00340618790801</v>
      </c>
    </row>
    <row r="17" spans="1:8" s="15" customFormat="1" ht="77.25" customHeight="1" thickBot="1">
      <c r="A17" s="280"/>
      <c r="B17" s="248" t="s">
        <v>87</v>
      </c>
      <c r="C17" s="244">
        <v>0</v>
      </c>
      <c r="D17" s="244">
        <v>113600</v>
      </c>
      <c r="E17" s="278">
        <v>113600</v>
      </c>
      <c r="F17" s="278">
        <v>113600</v>
      </c>
      <c r="G17" s="249">
        <v>0</v>
      </c>
      <c r="H17" s="101">
        <f t="shared" si="0"/>
        <v>100</v>
      </c>
    </row>
    <row r="18" spans="1:8" s="15" customFormat="1" ht="17.25" customHeight="1" thickBot="1">
      <c r="A18" s="197">
        <v>600</v>
      </c>
      <c r="B18" s="198" t="s">
        <v>74</v>
      </c>
      <c r="C18" s="151">
        <f aca="true" t="shared" si="1" ref="C18:H18">C19</f>
        <v>0</v>
      </c>
      <c r="D18" s="151">
        <f t="shared" si="1"/>
        <v>17615</v>
      </c>
      <c r="E18" s="161">
        <f t="shared" si="1"/>
        <v>17615.6</v>
      </c>
      <c r="F18" s="161">
        <f t="shared" si="1"/>
        <v>17615.6</v>
      </c>
      <c r="G18" s="161">
        <f t="shared" si="1"/>
        <v>0</v>
      </c>
      <c r="H18" s="196">
        <f t="shared" si="1"/>
        <v>100.00340618790801</v>
      </c>
    </row>
    <row r="19" spans="1:8" s="15" customFormat="1" ht="17.25" customHeight="1" thickBot="1">
      <c r="A19" s="234"/>
      <c r="B19" s="185" t="s">
        <v>11</v>
      </c>
      <c r="C19" s="235">
        <v>0</v>
      </c>
      <c r="D19" s="235">
        <v>17615</v>
      </c>
      <c r="E19" s="236">
        <v>17615.6</v>
      </c>
      <c r="F19" s="236">
        <v>17615.6</v>
      </c>
      <c r="G19" s="237">
        <v>0</v>
      </c>
      <c r="H19" s="101">
        <f t="shared" si="0"/>
        <v>100.00340618790801</v>
      </c>
    </row>
    <row r="20" spans="1:8" s="16" customFormat="1" ht="15" thickBot="1">
      <c r="A20" s="152">
        <v>700</v>
      </c>
      <c r="B20" s="220" t="s">
        <v>7</v>
      </c>
      <c r="C20" s="151">
        <f>C21+C22+C25+C26+C27+C28+C29+C23</f>
        <v>13485900</v>
      </c>
      <c r="D20" s="151">
        <f>D21+D22+D23+D24+D25+D26+D27+D28+D29</f>
        <v>15268982</v>
      </c>
      <c r="E20" s="161">
        <f>E21+E22+E24+E25+E26+E27+E28+E29+E23</f>
        <v>10022540.9</v>
      </c>
      <c r="F20" s="161">
        <f>F21+F22+F25+F26+F27+F28+F29+F23+F24</f>
        <v>2825509.9699999997</v>
      </c>
      <c r="G20" s="161">
        <f>G21+G22+G25+G26+G27+G28+G29+G23</f>
        <v>7197030.930000001</v>
      </c>
      <c r="H20" s="206">
        <f t="shared" si="0"/>
        <v>65.63987631919403</v>
      </c>
    </row>
    <row r="21" spans="1:8" s="15" customFormat="1" ht="27.75" customHeight="1">
      <c r="A21" s="19"/>
      <c r="B21" s="61" t="s">
        <v>9</v>
      </c>
      <c r="C21" s="105">
        <v>670000</v>
      </c>
      <c r="D21" s="105">
        <v>670000</v>
      </c>
      <c r="E21" s="106">
        <v>549537.1</v>
      </c>
      <c r="F21" s="117">
        <v>549537.1</v>
      </c>
      <c r="G21" s="117">
        <v>0</v>
      </c>
      <c r="H21" s="110">
        <f t="shared" si="0"/>
        <v>82.02046268656716</v>
      </c>
    </row>
    <row r="22" spans="1:8" s="15" customFormat="1" ht="64.5" customHeight="1">
      <c r="A22" s="17"/>
      <c r="B22" s="21" t="s">
        <v>88</v>
      </c>
      <c r="C22" s="108">
        <v>850000</v>
      </c>
      <c r="D22" s="108">
        <v>1024929</v>
      </c>
      <c r="E22" s="109">
        <v>1054709.97</v>
      </c>
      <c r="F22" s="142">
        <v>1054709.97</v>
      </c>
      <c r="G22" s="142">
        <v>0</v>
      </c>
      <c r="H22" s="107">
        <f t="shared" si="0"/>
        <v>102.90566175803397</v>
      </c>
    </row>
    <row r="23" spans="1:8" s="15" customFormat="1" ht="36.75" customHeight="1">
      <c r="A23" s="19"/>
      <c r="B23" s="61" t="s">
        <v>62</v>
      </c>
      <c r="C23" s="105">
        <v>0</v>
      </c>
      <c r="D23" s="105">
        <v>66514</v>
      </c>
      <c r="E23" s="106">
        <v>68950.56</v>
      </c>
      <c r="F23" s="117">
        <v>68950.56</v>
      </c>
      <c r="G23" s="117">
        <v>0</v>
      </c>
      <c r="H23" s="107">
        <f t="shared" si="0"/>
        <v>103.66322879393812</v>
      </c>
    </row>
    <row r="24" spans="1:8" s="15" customFormat="1" ht="15" customHeight="1">
      <c r="A24" s="19"/>
      <c r="B24" s="61" t="s">
        <v>63</v>
      </c>
      <c r="C24" s="105">
        <v>0</v>
      </c>
      <c r="D24" s="105">
        <v>29430</v>
      </c>
      <c r="E24" s="106">
        <v>24209.29</v>
      </c>
      <c r="F24" s="117">
        <v>24209.29</v>
      </c>
      <c r="G24" s="117">
        <v>0</v>
      </c>
      <c r="H24" s="107">
        <f t="shared" si="0"/>
        <v>82.26058443764866</v>
      </c>
    </row>
    <row r="25" spans="1:8" s="15" customFormat="1" ht="77.25" customHeight="1">
      <c r="A25" s="17"/>
      <c r="B25" s="21" t="s">
        <v>71</v>
      </c>
      <c r="C25" s="128">
        <v>898200</v>
      </c>
      <c r="D25" s="128">
        <v>898200</v>
      </c>
      <c r="E25" s="129">
        <v>1085095.92</v>
      </c>
      <c r="F25" s="146">
        <v>1085095.92</v>
      </c>
      <c r="G25" s="146">
        <v>0</v>
      </c>
      <c r="H25" s="107">
        <f t="shared" si="0"/>
        <v>120.80782899131594</v>
      </c>
    </row>
    <row r="26" spans="1:8" ht="38.25">
      <c r="A26" s="19"/>
      <c r="B26" s="61" t="s">
        <v>10</v>
      </c>
      <c r="C26" s="105">
        <v>55000</v>
      </c>
      <c r="D26" s="105">
        <v>55000</v>
      </c>
      <c r="E26" s="106">
        <v>47806.57</v>
      </c>
      <c r="F26" s="117"/>
      <c r="G26" s="117">
        <v>47806.57</v>
      </c>
      <c r="H26" s="110">
        <f t="shared" si="0"/>
        <v>86.92103636363636</v>
      </c>
    </row>
    <row r="27" spans="1:8" ht="38.25">
      <c r="A27" s="17"/>
      <c r="B27" s="14" t="s">
        <v>48</v>
      </c>
      <c r="C27" s="111">
        <v>10995000</v>
      </c>
      <c r="D27" s="111">
        <v>12487571</v>
      </c>
      <c r="E27" s="106">
        <v>7149224.36</v>
      </c>
      <c r="F27" s="117"/>
      <c r="G27" s="117">
        <v>7149224.36</v>
      </c>
      <c r="H27" s="110">
        <f t="shared" si="0"/>
        <v>57.25072041632436</v>
      </c>
    </row>
    <row r="28" spans="1:8" ht="15" customHeight="1" thickBot="1">
      <c r="A28" s="26"/>
      <c r="B28" s="65" t="s">
        <v>8</v>
      </c>
      <c r="C28" s="112">
        <v>12200</v>
      </c>
      <c r="D28" s="112">
        <v>31838</v>
      </c>
      <c r="E28" s="113">
        <v>33610.35</v>
      </c>
      <c r="F28" s="115">
        <v>33610.35</v>
      </c>
      <c r="G28" s="115">
        <v>0</v>
      </c>
      <c r="H28" s="114">
        <f t="shared" si="0"/>
        <v>105.56677555122809</v>
      </c>
    </row>
    <row r="29" spans="1:8" ht="15" customHeight="1" thickBot="1">
      <c r="A29" s="155"/>
      <c r="B29" s="156" t="s">
        <v>11</v>
      </c>
      <c r="C29" s="157">
        <v>5500</v>
      </c>
      <c r="D29" s="157">
        <v>5500</v>
      </c>
      <c r="E29" s="115">
        <v>9396.78</v>
      </c>
      <c r="F29" s="115">
        <v>9396.78</v>
      </c>
      <c r="G29" s="115">
        <v>0</v>
      </c>
      <c r="H29" s="158">
        <f t="shared" si="0"/>
        <v>170.85054545454548</v>
      </c>
    </row>
    <row r="30" spans="1:8" s="16" customFormat="1" ht="15" thickBot="1">
      <c r="A30" s="152">
        <v>750</v>
      </c>
      <c r="B30" s="203" t="s">
        <v>12</v>
      </c>
      <c r="C30" s="204">
        <f>C32+C33+C34+C35+C37+C38</f>
        <v>123890</v>
      </c>
      <c r="D30" s="204">
        <f>D32+D33+D34+D35+D37+D38</f>
        <v>147099</v>
      </c>
      <c r="E30" s="205">
        <f>E31+E32+E33+E34+E35+E36+E37+E38</f>
        <v>143666.74000000002</v>
      </c>
      <c r="F30" s="205">
        <f>F31+F32+F33+F34+F35+F36+F37+F38</f>
        <v>143666.74000000002</v>
      </c>
      <c r="G30" s="205">
        <f>G31+G32+G33+G34+G35+G36+G37+G38</f>
        <v>0</v>
      </c>
      <c r="H30" s="206">
        <f t="shared" si="0"/>
        <v>97.66670065738042</v>
      </c>
    </row>
    <row r="31" spans="1:8" s="16" customFormat="1" ht="26.25">
      <c r="A31" s="281"/>
      <c r="B31" s="199" t="s">
        <v>57</v>
      </c>
      <c r="C31" s="200">
        <v>0</v>
      </c>
      <c r="D31" s="200">
        <v>0</v>
      </c>
      <c r="E31" s="201">
        <v>732</v>
      </c>
      <c r="F31" s="201">
        <v>732</v>
      </c>
      <c r="G31" s="202">
        <v>0</v>
      </c>
      <c r="H31" s="282"/>
    </row>
    <row r="32" spans="1:8" s="16" customFormat="1" ht="15">
      <c r="A32" s="159"/>
      <c r="B32" s="61" t="s">
        <v>63</v>
      </c>
      <c r="C32" s="165">
        <v>200</v>
      </c>
      <c r="D32" s="165">
        <v>200</v>
      </c>
      <c r="E32" s="166">
        <v>25</v>
      </c>
      <c r="F32" s="166">
        <v>25</v>
      </c>
      <c r="G32" s="163">
        <v>0</v>
      </c>
      <c r="H32" s="107">
        <f>E32/D32*100</f>
        <v>12.5</v>
      </c>
    </row>
    <row r="33" spans="1:8" s="16" customFormat="1" ht="76.5">
      <c r="A33" s="22"/>
      <c r="B33" s="36" t="s">
        <v>64</v>
      </c>
      <c r="C33" s="118">
        <v>42107</v>
      </c>
      <c r="D33" s="118">
        <v>42107</v>
      </c>
      <c r="E33" s="119">
        <v>40988.13</v>
      </c>
      <c r="F33" s="143">
        <v>40988.13</v>
      </c>
      <c r="G33" s="143">
        <v>0</v>
      </c>
      <c r="H33" s="107">
        <f>E33/D33*100</f>
        <v>97.3427933597739</v>
      </c>
    </row>
    <row r="34" spans="1:8" s="16" customFormat="1" ht="15">
      <c r="A34" s="22"/>
      <c r="B34" s="36" t="s">
        <v>39</v>
      </c>
      <c r="C34" s="118">
        <v>21000</v>
      </c>
      <c r="D34" s="118">
        <v>24279</v>
      </c>
      <c r="E34" s="120">
        <v>21939.34</v>
      </c>
      <c r="F34" s="144">
        <v>21939.34</v>
      </c>
      <c r="G34" s="144">
        <v>0</v>
      </c>
      <c r="H34" s="107">
        <f>E34/D34*100</f>
        <v>90.3634416573994</v>
      </c>
    </row>
    <row r="35" spans="1:8" s="16" customFormat="1" ht="25.5">
      <c r="A35" s="22"/>
      <c r="B35" s="21" t="s">
        <v>65</v>
      </c>
      <c r="C35" s="118">
        <v>1500</v>
      </c>
      <c r="D35" s="118">
        <v>1500</v>
      </c>
      <c r="E35" s="120">
        <v>1451</v>
      </c>
      <c r="F35" s="144">
        <v>1451</v>
      </c>
      <c r="G35" s="144">
        <v>0</v>
      </c>
      <c r="H35" s="107">
        <f>E35/D35*100</f>
        <v>96.73333333333333</v>
      </c>
    </row>
    <row r="36" spans="1:8" s="16" customFormat="1" ht="15">
      <c r="A36" s="22"/>
      <c r="B36" s="21" t="s">
        <v>8</v>
      </c>
      <c r="C36" s="118">
        <v>0</v>
      </c>
      <c r="D36" s="118">
        <v>0</v>
      </c>
      <c r="E36" s="120">
        <v>29.28</v>
      </c>
      <c r="F36" s="144">
        <v>29.28</v>
      </c>
      <c r="G36" s="144">
        <v>0</v>
      </c>
      <c r="H36" s="107"/>
    </row>
    <row r="37" spans="1:8" ht="51">
      <c r="A37" s="17"/>
      <c r="B37" s="21" t="s">
        <v>13</v>
      </c>
      <c r="C37" s="108">
        <v>59033</v>
      </c>
      <c r="D37" s="108">
        <v>78963</v>
      </c>
      <c r="E37" s="109">
        <v>78457.14</v>
      </c>
      <c r="F37" s="109">
        <v>78457.14</v>
      </c>
      <c r="G37" s="109">
        <v>0</v>
      </c>
      <c r="H37" s="107">
        <f t="shared" si="0"/>
        <v>99.35937084457277</v>
      </c>
    </row>
    <row r="38" spans="1:8" ht="51.75" thickBot="1">
      <c r="A38" s="19"/>
      <c r="B38" s="61" t="s">
        <v>14</v>
      </c>
      <c r="C38" s="116">
        <v>50</v>
      </c>
      <c r="D38" s="116">
        <v>50</v>
      </c>
      <c r="E38" s="117">
        <v>44.85</v>
      </c>
      <c r="F38" s="117">
        <v>44.85</v>
      </c>
      <c r="G38" s="117">
        <v>0</v>
      </c>
      <c r="H38" s="107">
        <f t="shared" si="0"/>
        <v>89.7</v>
      </c>
    </row>
    <row r="39" spans="1:8" s="16" customFormat="1" ht="36" customHeight="1" thickBot="1">
      <c r="A39" s="152">
        <v>751</v>
      </c>
      <c r="B39" s="207" t="s">
        <v>15</v>
      </c>
      <c r="C39" s="151">
        <f>C40</f>
        <v>2532</v>
      </c>
      <c r="D39" s="151">
        <f>D40</f>
        <v>73310</v>
      </c>
      <c r="E39" s="161">
        <f>E40</f>
        <v>51078.11</v>
      </c>
      <c r="F39" s="161">
        <f>F40</f>
        <v>51078.11</v>
      </c>
      <c r="G39" s="161">
        <f>G40</f>
        <v>0</v>
      </c>
      <c r="H39" s="208">
        <f t="shared" si="0"/>
        <v>69.67413722548083</v>
      </c>
    </row>
    <row r="40" spans="1:8" ht="51.75" customHeight="1" thickBot="1">
      <c r="A40" s="22"/>
      <c r="B40" s="209" t="s">
        <v>16</v>
      </c>
      <c r="C40" s="23">
        <v>2532</v>
      </c>
      <c r="D40" s="23">
        <v>73310</v>
      </c>
      <c r="E40" s="74">
        <v>51078.11</v>
      </c>
      <c r="F40" s="74">
        <v>51078.11</v>
      </c>
      <c r="G40" s="74">
        <v>0</v>
      </c>
      <c r="H40" s="250">
        <f t="shared" si="0"/>
        <v>69.67413722548083</v>
      </c>
    </row>
    <row r="41" spans="1:8" s="16" customFormat="1" ht="26.25" thickBot="1">
      <c r="A41" s="197">
        <v>754</v>
      </c>
      <c r="B41" s="198" t="s">
        <v>17</v>
      </c>
      <c r="C41" s="213">
        <f>C42+C43+C44+C45+C46</f>
        <v>150400</v>
      </c>
      <c r="D41" s="213">
        <f>D42+D43+D44+D45+D46</f>
        <v>193128</v>
      </c>
      <c r="E41" s="253">
        <f>E42+E43+E44+E45+E46+E47</f>
        <v>92202.48999999999</v>
      </c>
      <c r="F41" s="253">
        <f>F42+F43+F44+F45+F46+F47</f>
        <v>92202.48999999999</v>
      </c>
      <c r="G41" s="161">
        <f>G42+G44+G45+G46+G47</f>
        <v>0</v>
      </c>
      <c r="H41" s="206">
        <f t="shared" si="0"/>
        <v>47.741648026179526</v>
      </c>
    </row>
    <row r="42" spans="1:8" s="13" customFormat="1" ht="51" customHeight="1" thickBot="1">
      <c r="A42" s="155"/>
      <c r="B42" s="156" t="s">
        <v>16</v>
      </c>
      <c r="C42" s="210">
        <v>300</v>
      </c>
      <c r="D42" s="210">
        <v>0</v>
      </c>
      <c r="E42" s="211">
        <v>0</v>
      </c>
      <c r="F42" s="211">
        <v>0</v>
      </c>
      <c r="G42" s="211">
        <v>0</v>
      </c>
      <c r="H42" s="212">
        <v>0</v>
      </c>
    </row>
    <row r="43" spans="1:8" s="13" customFormat="1" ht="39" customHeight="1">
      <c r="A43" s="251"/>
      <c r="B43" s="21" t="s">
        <v>89</v>
      </c>
      <c r="C43" s="252">
        <v>0</v>
      </c>
      <c r="D43" s="252">
        <v>43028</v>
      </c>
      <c r="E43" s="241">
        <v>42990</v>
      </c>
      <c r="F43" s="241">
        <v>42990</v>
      </c>
      <c r="G43" s="241">
        <v>0</v>
      </c>
      <c r="H43" s="100">
        <f t="shared" si="0"/>
        <v>99.91168541414892</v>
      </c>
    </row>
    <row r="44" spans="1:8" s="13" customFormat="1" ht="27.75" customHeight="1">
      <c r="A44" s="48"/>
      <c r="B44" s="153" t="s">
        <v>57</v>
      </c>
      <c r="C44" s="84">
        <v>150000</v>
      </c>
      <c r="D44" s="84">
        <v>150000</v>
      </c>
      <c r="E44" s="92">
        <v>48207.43</v>
      </c>
      <c r="F44" s="92">
        <v>48207.43</v>
      </c>
      <c r="G44" s="92">
        <v>0</v>
      </c>
      <c r="H44" s="100">
        <f t="shared" si="0"/>
        <v>32.138286666666666</v>
      </c>
    </row>
    <row r="45" spans="1:8" s="13" customFormat="1" ht="15.75" customHeight="1">
      <c r="A45" s="48"/>
      <c r="B45" s="168" t="s">
        <v>63</v>
      </c>
      <c r="C45" s="169">
        <v>0</v>
      </c>
      <c r="D45" s="169">
        <v>0</v>
      </c>
      <c r="E45" s="92">
        <v>545.59</v>
      </c>
      <c r="F45" s="92">
        <v>545.59</v>
      </c>
      <c r="G45" s="92">
        <v>0</v>
      </c>
      <c r="H45" s="100"/>
    </row>
    <row r="46" spans="1:8" s="13" customFormat="1" ht="16.5" customHeight="1" thickBot="1">
      <c r="A46" s="93"/>
      <c r="B46" s="156" t="s">
        <v>8</v>
      </c>
      <c r="C46" s="167">
        <v>100</v>
      </c>
      <c r="D46" s="167">
        <v>100</v>
      </c>
      <c r="E46" s="113">
        <v>338.47</v>
      </c>
      <c r="F46" s="115">
        <v>338.47</v>
      </c>
      <c r="G46" s="115">
        <v>0</v>
      </c>
      <c r="H46" s="158">
        <f>E46/D46*100</f>
        <v>338.47</v>
      </c>
    </row>
    <row r="47" spans="1:8" s="13" customFormat="1" ht="16.5" customHeight="1" thickBot="1">
      <c r="A47" s="93"/>
      <c r="B47" s="156" t="s">
        <v>11</v>
      </c>
      <c r="C47" s="167">
        <v>0</v>
      </c>
      <c r="D47" s="167">
        <v>0</v>
      </c>
      <c r="E47" s="113">
        <v>121</v>
      </c>
      <c r="F47" s="115">
        <v>121</v>
      </c>
      <c r="G47" s="115">
        <v>0</v>
      </c>
      <c r="H47" s="158">
        <v>0</v>
      </c>
    </row>
    <row r="48" spans="1:8" s="16" customFormat="1" ht="60.75" thickBot="1">
      <c r="A48" s="214">
        <v>756</v>
      </c>
      <c r="B48" s="215" t="s">
        <v>18</v>
      </c>
      <c r="C48" s="216">
        <f>C49+C50+C51+C52+C53+C54+C55+C56+C57+C58+C59+C60+C61+C62+C63+C66</f>
        <v>35993669</v>
      </c>
      <c r="D48" s="216">
        <f>D49+D50+D51+D52+D53+D54+D55+D56+D57+D58+D59+D60+D61+D62+D63+D66</f>
        <v>36037273</v>
      </c>
      <c r="E48" s="217">
        <f>E49+E50+E51+E52+E53+E54+E55+E56+E57+E58+E59+E60+E61+E62+E63+E64+E65+E66</f>
        <v>35946378.45999999</v>
      </c>
      <c r="F48" s="217">
        <f>F49+F50+F51+F52+F53+F54+F55+F56+F57+F58+F59+F60+F61+F62+F63+F64+F65+F66</f>
        <v>35946378.45999999</v>
      </c>
      <c r="G48" s="217">
        <f>G49+G50+G51+G52+G53+G54+G55+G56+G57+G58+G59+G60+G61+G62+G63+G64+G65+G66</f>
        <v>0</v>
      </c>
      <c r="H48" s="218">
        <f t="shared" si="0"/>
        <v>99.74777630926734</v>
      </c>
    </row>
    <row r="49" spans="1:8" s="16" customFormat="1" ht="15">
      <c r="A49" s="160"/>
      <c r="B49" s="14" t="s">
        <v>27</v>
      </c>
      <c r="C49" s="170">
        <v>26929604</v>
      </c>
      <c r="D49" s="170">
        <v>26929604</v>
      </c>
      <c r="E49" s="171">
        <v>26351923</v>
      </c>
      <c r="F49" s="171">
        <v>26351923</v>
      </c>
      <c r="G49" s="172">
        <v>0</v>
      </c>
      <c r="H49" s="100">
        <f t="shared" si="0"/>
        <v>97.85484777273368</v>
      </c>
    </row>
    <row r="50" spans="1:8" s="16" customFormat="1" ht="15">
      <c r="A50" s="159"/>
      <c r="B50" s="21" t="s">
        <v>28</v>
      </c>
      <c r="C50" s="170">
        <v>250000</v>
      </c>
      <c r="D50" s="170">
        <v>250000</v>
      </c>
      <c r="E50" s="171">
        <v>336970.57</v>
      </c>
      <c r="F50" s="171">
        <v>336970.57</v>
      </c>
      <c r="G50" s="172">
        <v>0</v>
      </c>
      <c r="H50" s="100">
        <f t="shared" si="0"/>
        <v>134.788228</v>
      </c>
    </row>
    <row r="51" spans="1:8" s="25" customFormat="1" ht="38.25">
      <c r="A51" s="17"/>
      <c r="B51" s="21" t="s">
        <v>19</v>
      </c>
      <c r="C51" s="18">
        <v>58600</v>
      </c>
      <c r="D51" s="18">
        <v>58600</v>
      </c>
      <c r="E51" s="72">
        <v>83967.11</v>
      </c>
      <c r="F51" s="72">
        <v>83967.11</v>
      </c>
      <c r="G51" s="80">
        <v>0</v>
      </c>
      <c r="H51" s="100">
        <f t="shared" si="0"/>
        <v>143.28858361774743</v>
      </c>
    </row>
    <row r="52" spans="1:8" ht="15">
      <c r="A52" s="17"/>
      <c r="B52" s="21" t="s">
        <v>20</v>
      </c>
      <c r="C52" s="18">
        <v>5632741</v>
      </c>
      <c r="D52" s="18">
        <v>5632741</v>
      </c>
      <c r="E52" s="72">
        <v>5520650.52</v>
      </c>
      <c r="F52" s="72">
        <v>5520650.52</v>
      </c>
      <c r="G52" s="80">
        <v>0</v>
      </c>
      <c r="H52" s="100">
        <f t="shared" si="0"/>
        <v>98.01001892329151</v>
      </c>
    </row>
    <row r="53" spans="1:8" ht="15">
      <c r="A53" s="17"/>
      <c r="B53" s="21" t="s">
        <v>21</v>
      </c>
      <c r="C53" s="18">
        <v>304321</v>
      </c>
      <c r="D53" s="18">
        <v>304321</v>
      </c>
      <c r="E53" s="72">
        <v>305037.7</v>
      </c>
      <c r="F53" s="72">
        <v>305037.7</v>
      </c>
      <c r="G53" s="80">
        <v>0</v>
      </c>
      <c r="H53" s="100">
        <f t="shared" si="0"/>
        <v>100.23550790119644</v>
      </c>
    </row>
    <row r="54" spans="1:8" ht="15">
      <c r="A54" s="19"/>
      <c r="B54" s="61" t="s">
        <v>22</v>
      </c>
      <c r="C54" s="20">
        <v>17403</v>
      </c>
      <c r="D54" s="20">
        <v>17403</v>
      </c>
      <c r="E54" s="75">
        <v>17467.2</v>
      </c>
      <c r="F54" s="75">
        <v>17467.2</v>
      </c>
      <c r="G54" s="77">
        <v>0</v>
      </c>
      <c r="H54" s="100">
        <f t="shared" si="0"/>
        <v>100.36890191346319</v>
      </c>
    </row>
    <row r="55" spans="1:8" ht="14.25" customHeight="1">
      <c r="A55" s="17"/>
      <c r="B55" s="21" t="s">
        <v>23</v>
      </c>
      <c r="C55" s="18">
        <v>210000</v>
      </c>
      <c r="D55" s="18">
        <v>249696</v>
      </c>
      <c r="E55" s="72">
        <v>252652.7</v>
      </c>
      <c r="F55" s="72">
        <v>252652.7</v>
      </c>
      <c r="G55" s="80">
        <v>0</v>
      </c>
      <c r="H55" s="100">
        <f t="shared" si="0"/>
        <v>101.18411988978599</v>
      </c>
    </row>
    <row r="56" spans="1:8" ht="14.25" customHeight="1">
      <c r="A56" s="22"/>
      <c r="B56" s="62" t="s">
        <v>24</v>
      </c>
      <c r="C56" s="23">
        <v>300000</v>
      </c>
      <c r="D56" s="23">
        <v>300000</v>
      </c>
      <c r="E56" s="74">
        <v>153884.7</v>
      </c>
      <c r="F56" s="74">
        <v>153884.7</v>
      </c>
      <c r="G56" s="78">
        <v>0</v>
      </c>
      <c r="H56" s="100">
        <f t="shared" si="0"/>
        <v>51.2949</v>
      </c>
    </row>
    <row r="57" spans="1:8" ht="14.25" customHeight="1">
      <c r="A57" s="22"/>
      <c r="B57" s="62" t="s">
        <v>75</v>
      </c>
      <c r="C57" s="23">
        <v>120000</v>
      </c>
      <c r="D57" s="23">
        <v>120000</v>
      </c>
      <c r="E57" s="74">
        <v>92257.5</v>
      </c>
      <c r="F57" s="74">
        <v>92257.5</v>
      </c>
      <c r="G57" s="78">
        <v>0</v>
      </c>
      <c r="H57" s="100">
        <f t="shared" si="0"/>
        <v>76.88125</v>
      </c>
    </row>
    <row r="58" spans="1:8" ht="14.25" customHeight="1">
      <c r="A58" s="22"/>
      <c r="B58" s="62" t="s">
        <v>66</v>
      </c>
      <c r="C58" s="23">
        <v>3000</v>
      </c>
      <c r="D58" s="23">
        <v>3000</v>
      </c>
      <c r="E58" s="74">
        <v>0</v>
      </c>
      <c r="F58" s="74">
        <v>0</v>
      </c>
      <c r="G58" s="78">
        <v>0</v>
      </c>
      <c r="H58" s="100">
        <v>0</v>
      </c>
    </row>
    <row r="59" spans="1:8" ht="26.25" customHeight="1">
      <c r="A59" s="17"/>
      <c r="B59" s="62" t="s">
        <v>67</v>
      </c>
      <c r="C59" s="18">
        <v>265000</v>
      </c>
      <c r="D59" s="18">
        <v>268908</v>
      </c>
      <c r="E59" s="72">
        <v>270774.69</v>
      </c>
      <c r="F59" s="72">
        <v>270774.69</v>
      </c>
      <c r="G59" s="80">
        <v>0</v>
      </c>
      <c r="H59" s="100">
        <f t="shared" si="0"/>
        <v>100.69417421571688</v>
      </c>
    </row>
    <row r="60" spans="1:8" ht="51.75" customHeight="1">
      <c r="A60" s="17"/>
      <c r="B60" s="62" t="s">
        <v>68</v>
      </c>
      <c r="C60" s="18">
        <v>106000</v>
      </c>
      <c r="D60" s="18">
        <v>106000</v>
      </c>
      <c r="E60" s="72">
        <v>82575.43</v>
      </c>
      <c r="F60" s="72">
        <v>82575.43</v>
      </c>
      <c r="G60" s="80">
        <v>0</v>
      </c>
      <c r="H60" s="100">
        <f>E60/D60*100</f>
        <v>77.90134905660376</v>
      </c>
    </row>
    <row r="61" spans="1:8" ht="14.25" customHeight="1">
      <c r="A61" s="22"/>
      <c r="B61" s="62" t="s">
        <v>25</v>
      </c>
      <c r="C61" s="23">
        <v>1545000</v>
      </c>
      <c r="D61" s="23">
        <v>1545000</v>
      </c>
      <c r="E61" s="74">
        <v>2212700.47</v>
      </c>
      <c r="F61" s="74">
        <v>2212700.47</v>
      </c>
      <c r="G61" s="78">
        <v>0</v>
      </c>
      <c r="H61" s="100">
        <f aca="true" t="shared" si="2" ref="H61:H91">E61/D61*100</f>
        <v>143.2168588996764</v>
      </c>
    </row>
    <row r="62" spans="1:8" ht="14.25" customHeight="1">
      <c r="A62" s="22"/>
      <c r="B62" s="62" t="s">
        <v>51</v>
      </c>
      <c r="C62" s="23">
        <v>1000</v>
      </c>
      <c r="D62" s="23">
        <v>1000</v>
      </c>
      <c r="E62" s="74">
        <v>52</v>
      </c>
      <c r="F62" s="74">
        <v>52</v>
      </c>
      <c r="G62" s="78">
        <v>0</v>
      </c>
      <c r="H62" s="100">
        <f t="shared" si="2"/>
        <v>5.2</v>
      </c>
    </row>
    <row r="63" spans="1:8" ht="27" customHeight="1">
      <c r="A63" s="17"/>
      <c r="B63" s="21" t="s">
        <v>26</v>
      </c>
      <c r="C63" s="18">
        <v>31000</v>
      </c>
      <c r="D63" s="18">
        <v>31000</v>
      </c>
      <c r="E63" s="72">
        <v>35474.79</v>
      </c>
      <c r="F63" s="72">
        <v>35474.79</v>
      </c>
      <c r="G63" s="72">
        <v>0</v>
      </c>
      <c r="H63" s="100">
        <f t="shared" si="2"/>
        <v>114.4348064516129</v>
      </c>
    </row>
    <row r="64" spans="1:8" ht="16.5" customHeight="1">
      <c r="A64" s="22"/>
      <c r="B64" s="36" t="s">
        <v>8</v>
      </c>
      <c r="C64" s="23">
        <v>0</v>
      </c>
      <c r="D64" s="23">
        <v>0</v>
      </c>
      <c r="E64" s="74">
        <v>2800.8</v>
      </c>
      <c r="F64" s="74">
        <v>2800.8</v>
      </c>
      <c r="G64" s="78">
        <v>0</v>
      </c>
      <c r="H64" s="121">
        <v>0</v>
      </c>
    </row>
    <row r="65" spans="1:8" ht="16.5" customHeight="1">
      <c r="A65" s="22"/>
      <c r="B65" s="36" t="s">
        <v>63</v>
      </c>
      <c r="C65" s="23">
        <v>0</v>
      </c>
      <c r="D65" s="23">
        <v>0</v>
      </c>
      <c r="E65" s="74">
        <v>11002.28</v>
      </c>
      <c r="F65" s="74">
        <v>11002.28</v>
      </c>
      <c r="G65" s="78">
        <v>0</v>
      </c>
      <c r="H65" s="121">
        <v>0</v>
      </c>
    </row>
    <row r="66" spans="1:8" ht="26.25" customHeight="1" thickBot="1">
      <c r="A66" s="22"/>
      <c r="B66" s="36" t="s">
        <v>49</v>
      </c>
      <c r="C66" s="23">
        <v>220000</v>
      </c>
      <c r="D66" s="23">
        <v>220000</v>
      </c>
      <c r="E66" s="74">
        <v>216187</v>
      </c>
      <c r="F66" s="74">
        <v>216187</v>
      </c>
      <c r="G66" s="78">
        <v>0</v>
      </c>
      <c r="H66" s="121">
        <f t="shared" si="2"/>
        <v>98.26681818181818</v>
      </c>
    </row>
    <row r="67" spans="1:8" ht="26.25" hidden="1" thickBot="1">
      <c r="A67" s="22"/>
      <c r="B67" s="36" t="s">
        <v>26</v>
      </c>
      <c r="C67" s="23">
        <v>0</v>
      </c>
      <c r="D67" s="23">
        <v>0</v>
      </c>
      <c r="E67" s="74">
        <v>0</v>
      </c>
      <c r="F67" s="78"/>
      <c r="G67" s="78"/>
      <c r="H67" s="57" t="e">
        <f t="shared" si="2"/>
        <v>#DIV/0!</v>
      </c>
    </row>
    <row r="68" spans="1:8" s="16" customFormat="1" ht="15" thickBot="1">
      <c r="A68" s="219">
        <v>758</v>
      </c>
      <c r="B68" s="220" t="s">
        <v>29</v>
      </c>
      <c r="C68" s="221">
        <f>C72</f>
        <v>8117211</v>
      </c>
      <c r="D68" s="221">
        <f>D69+D71+D72</f>
        <v>8306797</v>
      </c>
      <c r="E68" s="222">
        <f>E69+E71+E72</f>
        <v>8322200.64</v>
      </c>
      <c r="F68" s="222">
        <f>F69+F71+F72</f>
        <v>8322200.64</v>
      </c>
      <c r="G68" s="222">
        <f>G69+G71+G72</f>
        <v>0</v>
      </c>
      <c r="H68" s="208">
        <f t="shared" si="2"/>
        <v>100.18543416915087</v>
      </c>
    </row>
    <row r="69" spans="1:8" s="16" customFormat="1" ht="17.25" customHeight="1">
      <c r="A69" s="283"/>
      <c r="B69" s="179" t="s">
        <v>76</v>
      </c>
      <c r="C69" s="180">
        <v>0</v>
      </c>
      <c r="D69" s="180">
        <v>0</v>
      </c>
      <c r="E69" s="181">
        <v>1215</v>
      </c>
      <c r="F69" s="181">
        <v>1215</v>
      </c>
      <c r="G69" s="181">
        <v>0</v>
      </c>
      <c r="H69" s="284">
        <v>0</v>
      </c>
    </row>
    <row r="70" spans="1:8" s="16" customFormat="1" ht="0.75" customHeight="1">
      <c r="A70" s="285"/>
      <c r="B70" s="176"/>
      <c r="C70" s="177"/>
      <c r="D70" s="177"/>
      <c r="E70" s="178"/>
      <c r="F70" s="178"/>
      <c r="G70" s="178"/>
      <c r="H70" s="286"/>
    </row>
    <row r="71" spans="1:8" s="16" customFormat="1" ht="17.25" customHeight="1" thickBot="1">
      <c r="A71" s="287"/>
      <c r="B71" s="182" t="s">
        <v>8</v>
      </c>
      <c r="C71" s="164">
        <v>0</v>
      </c>
      <c r="D71" s="164">
        <v>42086</v>
      </c>
      <c r="E71" s="183">
        <v>56274.64</v>
      </c>
      <c r="F71" s="183">
        <v>56274.64</v>
      </c>
      <c r="G71" s="183">
        <v>0</v>
      </c>
      <c r="H71" s="101">
        <f t="shared" si="2"/>
        <v>133.7134439005845</v>
      </c>
    </row>
    <row r="72" spans="1:8" ht="15.75" thickBot="1">
      <c r="A72" s="173"/>
      <c r="B72" s="156" t="s">
        <v>30</v>
      </c>
      <c r="C72" s="174">
        <v>8117211</v>
      </c>
      <c r="D72" s="174">
        <v>8264711</v>
      </c>
      <c r="E72" s="175">
        <v>8264711</v>
      </c>
      <c r="F72" s="175">
        <v>8264711</v>
      </c>
      <c r="G72" s="175">
        <v>0</v>
      </c>
      <c r="H72" s="101">
        <f t="shared" si="2"/>
        <v>100</v>
      </c>
    </row>
    <row r="73" spans="1:8" s="16" customFormat="1" ht="15" thickBot="1">
      <c r="A73" s="219">
        <v>801</v>
      </c>
      <c r="B73" s="220" t="s">
        <v>32</v>
      </c>
      <c r="C73" s="151">
        <f>SUM(C75:C80)</f>
        <v>1750920</v>
      </c>
      <c r="D73" s="151">
        <f>SUM(D75:D80)</f>
        <v>1776350</v>
      </c>
      <c r="E73" s="161">
        <f>E74+E75+E76+E77+E78+E79+E80+E81</f>
        <v>1608963.29</v>
      </c>
      <c r="F73" s="161">
        <f>F74+F75+F76+F77+F78+F79+F80+F81</f>
        <v>1608963.29</v>
      </c>
      <c r="G73" s="161">
        <f>G74+G75+G76+G77+G78+G79+G80+G81</f>
        <v>0</v>
      </c>
      <c r="H73" s="208">
        <f t="shared" si="2"/>
        <v>90.57692965913249</v>
      </c>
    </row>
    <row r="74" spans="1:8" s="16" customFormat="1" ht="15">
      <c r="A74" s="184"/>
      <c r="B74" s="185" t="s">
        <v>63</v>
      </c>
      <c r="C74" s="254">
        <v>0</v>
      </c>
      <c r="D74" s="254">
        <v>0</v>
      </c>
      <c r="E74" s="255">
        <v>1018</v>
      </c>
      <c r="F74" s="255">
        <v>1018</v>
      </c>
      <c r="G74" s="166">
        <v>0</v>
      </c>
      <c r="H74" s="256">
        <v>0</v>
      </c>
    </row>
    <row r="75" spans="1:8" s="13" customFormat="1" ht="76.5">
      <c r="A75" s="94"/>
      <c r="B75" s="21" t="s">
        <v>72</v>
      </c>
      <c r="C75" s="18">
        <v>18700</v>
      </c>
      <c r="D75" s="18">
        <v>38500</v>
      </c>
      <c r="E75" s="72">
        <v>37203.68</v>
      </c>
      <c r="F75" s="72">
        <v>37203.68</v>
      </c>
      <c r="G75" s="80">
        <v>0</v>
      </c>
      <c r="H75" s="100">
        <f t="shared" si="2"/>
        <v>96.63293506493507</v>
      </c>
    </row>
    <row r="76" spans="1:8" s="24" customFormat="1" ht="15">
      <c r="A76" s="19"/>
      <c r="B76" s="21" t="s">
        <v>33</v>
      </c>
      <c r="C76" s="18">
        <v>1029550</v>
      </c>
      <c r="D76" s="18">
        <v>1029550</v>
      </c>
      <c r="E76" s="72">
        <v>877736.19</v>
      </c>
      <c r="F76" s="72">
        <v>877736.19</v>
      </c>
      <c r="G76" s="80">
        <v>0</v>
      </c>
      <c r="H76" s="100">
        <f t="shared" si="2"/>
        <v>85.25435287261425</v>
      </c>
    </row>
    <row r="77" spans="1:8" s="24" customFormat="1" ht="15">
      <c r="A77" s="48"/>
      <c r="B77" s="36" t="s">
        <v>31</v>
      </c>
      <c r="C77" s="23">
        <v>1830</v>
      </c>
      <c r="D77" s="23">
        <v>6830</v>
      </c>
      <c r="E77" s="74">
        <v>7596.65</v>
      </c>
      <c r="F77" s="74">
        <v>7596.65</v>
      </c>
      <c r="G77" s="78">
        <v>0</v>
      </c>
      <c r="H77" s="100">
        <f t="shared" si="2"/>
        <v>111.22474377745242</v>
      </c>
    </row>
    <row r="78" spans="1:8" s="24" customFormat="1" ht="25.5">
      <c r="A78" s="48"/>
      <c r="B78" s="36" t="s">
        <v>77</v>
      </c>
      <c r="C78" s="23">
        <v>0</v>
      </c>
      <c r="D78" s="23">
        <v>630</v>
      </c>
      <c r="E78" s="74">
        <v>353.34</v>
      </c>
      <c r="F78" s="74">
        <v>353.34</v>
      </c>
      <c r="G78" s="78">
        <v>0</v>
      </c>
      <c r="H78" s="100">
        <f t="shared" si="2"/>
        <v>56.08571428571428</v>
      </c>
    </row>
    <row r="79" spans="1:8" s="24" customFormat="1" ht="15">
      <c r="A79" s="17"/>
      <c r="B79" s="21" t="s">
        <v>11</v>
      </c>
      <c r="C79" s="23">
        <v>1000</v>
      </c>
      <c r="D79" s="23">
        <v>1000</v>
      </c>
      <c r="E79" s="74">
        <v>3834.74</v>
      </c>
      <c r="F79" s="74">
        <v>3834.74</v>
      </c>
      <c r="G79" s="78">
        <v>0</v>
      </c>
      <c r="H79" s="100">
        <f>E79/D79*100</f>
        <v>383.47399999999993</v>
      </c>
    </row>
    <row r="80" spans="1:8" s="24" customFormat="1" ht="51">
      <c r="A80" s="17"/>
      <c r="B80" s="21" t="s">
        <v>50</v>
      </c>
      <c r="C80" s="18">
        <v>699840</v>
      </c>
      <c r="D80" s="18">
        <v>699840</v>
      </c>
      <c r="E80" s="72">
        <v>681219.75</v>
      </c>
      <c r="F80" s="72">
        <v>681219.75</v>
      </c>
      <c r="G80" s="80">
        <v>0</v>
      </c>
      <c r="H80" s="100">
        <f t="shared" si="2"/>
        <v>97.33935613854595</v>
      </c>
    </row>
    <row r="81" spans="1:8" s="24" customFormat="1" ht="77.25" thickBot="1">
      <c r="A81" s="26"/>
      <c r="B81" s="65" t="s">
        <v>78</v>
      </c>
      <c r="C81" s="28">
        <v>0</v>
      </c>
      <c r="D81" s="28">
        <v>0</v>
      </c>
      <c r="E81" s="73">
        <v>0.94</v>
      </c>
      <c r="F81" s="73">
        <v>0.94</v>
      </c>
      <c r="G81" s="73">
        <v>0</v>
      </c>
      <c r="H81" s="288">
        <v>0</v>
      </c>
    </row>
    <row r="82" spans="1:8" s="24" customFormat="1" ht="15" thickBot="1">
      <c r="A82" s="223">
        <v>851</v>
      </c>
      <c r="B82" s="224" t="s">
        <v>90</v>
      </c>
      <c r="C82" s="276">
        <f>C83</f>
        <v>0</v>
      </c>
      <c r="D82" s="276">
        <f>D83</f>
        <v>0</v>
      </c>
      <c r="E82" s="277">
        <f>E83</f>
        <v>25000</v>
      </c>
      <c r="F82" s="277">
        <f>F83</f>
        <v>25000</v>
      </c>
      <c r="G82" s="277">
        <v>0</v>
      </c>
      <c r="H82" s="206"/>
    </row>
    <row r="83" spans="1:8" s="24" customFormat="1" ht="26.25" thickBot="1">
      <c r="A83" s="257"/>
      <c r="B83" s="36" t="s">
        <v>77</v>
      </c>
      <c r="C83" s="258">
        <v>0</v>
      </c>
      <c r="D83" s="258">
        <v>0</v>
      </c>
      <c r="E83" s="259">
        <v>25000</v>
      </c>
      <c r="F83" s="259">
        <v>25000</v>
      </c>
      <c r="G83" s="259">
        <v>0</v>
      </c>
      <c r="H83" s="289"/>
    </row>
    <row r="84" spans="1:8" s="29" customFormat="1" ht="15" thickBot="1">
      <c r="A84" s="223">
        <v>852</v>
      </c>
      <c r="B84" s="224" t="s">
        <v>55</v>
      </c>
      <c r="C84" s="225">
        <f>C85+C86+C87+C88+C89</f>
        <v>2296440</v>
      </c>
      <c r="D84" s="225">
        <f>D85+D86+D87+D88+D89</f>
        <v>2330707</v>
      </c>
      <c r="E84" s="226">
        <f>E85+E86+E87+E88+E89</f>
        <v>2337984.5</v>
      </c>
      <c r="F84" s="226">
        <f>F85+F86+F87+F88+F89</f>
        <v>2337984.5</v>
      </c>
      <c r="G84" s="226">
        <v>0</v>
      </c>
      <c r="H84" s="227">
        <f>E84/D84*100</f>
        <v>100.31224431041738</v>
      </c>
    </row>
    <row r="85" spans="1:8" s="29" customFormat="1" ht="15">
      <c r="A85" s="99"/>
      <c r="B85" s="21" t="s">
        <v>8</v>
      </c>
      <c r="C85" s="130">
        <v>1000</v>
      </c>
      <c r="D85" s="130">
        <v>1000</v>
      </c>
      <c r="E85" s="131">
        <v>3862.88</v>
      </c>
      <c r="F85" s="131">
        <v>3862.88</v>
      </c>
      <c r="G85" s="132">
        <v>0</v>
      </c>
      <c r="H85" s="123">
        <f t="shared" si="2"/>
        <v>386.288</v>
      </c>
    </row>
    <row r="86" spans="1:8" s="29" customFormat="1" ht="15">
      <c r="A86" s="95"/>
      <c r="B86" s="21" t="s">
        <v>11</v>
      </c>
      <c r="C86" s="98">
        <v>140</v>
      </c>
      <c r="D86" s="98">
        <v>4205</v>
      </c>
      <c r="E86" s="122">
        <v>5471.1</v>
      </c>
      <c r="F86" s="122">
        <v>5471.1</v>
      </c>
      <c r="G86" s="145">
        <v>0</v>
      </c>
      <c r="H86" s="123">
        <f t="shared" si="2"/>
        <v>130.10939357907253</v>
      </c>
    </row>
    <row r="87" spans="1:8" s="29" customFormat="1" ht="25.5">
      <c r="A87" s="95"/>
      <c r="B87" s="61" t="s">
        <v>69</v>
      </c>
      <c r="C87" s="31">
        <v>10500</v>
      </c>
      <c r="D87" s="31">
        <v>10500</v>
      </c>
      <c r="E87" s="81">
        <v>16073.5</v>
      </c>
      <c r="F87" s="81">
        <v>16073.5</v>
      </c>
      <c r="G87" s="162">
        <v>0</v>
      </c>
      <c r="H87" s="123">
        <f t="shared" si="2"/>
        <v>153.0809523809524</v>
      </c>
    </row>
    <row r="88" spans="1:8" s="29" customFormat="1" ht="52.5" customHeight="1">
      <c r="A88" s="37"/>
      <c r="B88" s="61" t="s">
        <v>13</v>
      </c>
      <c r="C88" s="31">
        <v>2093200</v>
      </c>
      <c r="D88" s="31">
        <v>2092177</v>
      </c>
      <c r="E88" s="81">
        <v>2089774.87</v>
      </c>
      <c r="F88" s="81">
        <v>2089774.87</v>
      </c>
      <c r="G88" s="162">
        <v>0</v>
      </c>
      <c r="H88" s="100">
        <f t="shared" si="2"/>
        <v>99.88518514446913</v>
      </c>
    </row>
    <row r="89" spans="1:8" s="29" customFormat="1" ht="31.5" customHeight="1" thickBot="1">
      <c r="A89" s="30"/>
      <c r="B89" s="21" t="s">
        <v>47</v>
      </c>
      <c r="C89" s="31">
        <v>191600</v>
      </c>
      <c r="D89" s="31">
        <v>222825</v>
      </c>
      <c r="E89" s="81">
        <v>222802.15</v>
      </c>
      <c r="F89" s="81">
        <v>222802.15</v>
      </c>
      <c r="G89" s="162">
        <v>0</v>
      </c>
      <c r="H89" s="100">
        <f t="shared" si="2"/>
        <v>99.9897453158308</v>
      </c>
    </row>
    <row r="90" spans="1:8" s="29" customFormat="1" ht="26.25" customHeight="1" thickBot="1">
      <c r="A90" s="152">
        <v>853</v>
      </c>
      <c r="B90" s="220" t="s">
        <v>91</v>
      </c>
      <c r="C90" s="261">
        <f>C91</f>
        <v>0</v>
      </c>
      <c r="D90" s="262">
        <f>D91</f>
        <v>97285</v>
      </c>
      <c r="E90" s="263">
        <f>E91</f>
        <v>93301.85</v>
      </c>
      <c r="F90" s="263">
        <f>F91</f>
        <v>93301.85</v>
      </c>
      <c r="G90" s="264">
        <v>0</v>
      </c>
      <c r="H90" s="208">
        <f>E90/D90*100</f>
        <v>95.90568946908569</v>
      </c>
    </row>
    <row r="91" spans="1:8" s="29" customFormat="1" ht="76.5" customHeight="1" thickBot="1">
      <c r="A91" s="260"/>
      <c r="B91" s="248" t="s">
        <v>92</v>
      </c>
      <c r="C91" s="186">
        <v>0</v>
      </c>
      <c r="D91" s="186">
        <v>97285</v>
      </c>
      <c r="E91" s="187">
        <v>93301.85</v>
      </c>
      <c r="F91" s="187">
        <v>93301.85</v>
      </c>
      <c r="G91" s="188">
        <v>0</v>
      </c>
      <c r="H91" s="100">
        <f t="shared" si="2"/>
        <v>95.90568946908569</v>
      </c>
    </row>
    <row r="92" spans="1:8" s="24" customFormat="1" ht="26.25" thickBot="1">
      <c r="A92" s="152">
        <v>854</v>
      </c>
      <c r="B92" s="220" t="s">
        <v>56</v>
      </c>
      <c r="C92" s="151">
        <f>C93</f>
        <v>0</v>
      </c>
      <c r="D92" s="151">
        <f>D93</f>
        <v>10712</v>
      </c>
      <c r="E92" s="161">
        <f>E93</f>
        <v>10712</v>
      </c>
      <c r="F92" s="161">
        <f>F93</f>
        <v>10712</v>
      </c>
      <c r="G92" s="161">
        <f>G93</f>
        <v>0</v>
      </c>
      <c r="H92" s="208">
        <f>E92/D92*100</f>
        <v>100</v>
      </c>
    </row>
    <row r="93" spans="1:9" s="24" customFormat="1" ht="28.5" customHeight="1" thickBot="1">
      <c r="A93" s="86"/>
      <c r="B93" s="21" t="s">
        <v>47</v>
      </c>
      <c r="C93" s="12">
        <v>0</v>
      </c>
      <c r="D93" s="12">
        <v>10712</v>
      </c>
      <c r="E93" s="76">
        <v>10712</v>
      </c>
      <c r="F93" s="76">
        <v>10712</v>
      </c>
      <c r="G93" s="79">
        <v>0</v>
      </c>
      <c r="H93" s="100">
        <f>E93/D93*100</f>
        <v>100</v>
      </c>
      <c r="I93" s="97"/>
    </row>
    <row r="94" spans="1:8" s="24" customFormat="1" ht="26.25" thickBot="1">
      <c r="A94" s="228">
        <v>900</v>
      </c>
      <c r="B94" s="220" t="s">
        <v>58</v>
      </c>
      <c r="C94" s="151">
        <f>C96+C97</f>
        <v>0</v>
      </c>
      <c r="D94" s="151">
        <f>D95+D96+D97+D98</f>
        <v>406842</v>
      </c>
      <c r="E94" s="161">
        <f>E95+E96+E97+E98</f>
        <v>419192.13</v>
      </c>
      <c r="F94" s="161">
        <f>F95+F96+F97+F98</f>
        <v>419192.13</v>
      </c>
      <c r="G94" s="161">
        <f>G96+G97</f>
        <v>0</v>
      </c>
      <c r="H94" s="208">
        <f>E94/D94*100</f>
        <v>103.03560841800994</v>
      </c>
    </row>
    <row r="95" spans="1:8" s="24" customFormat="1" ht="14.25">
      <c r="A95" s="268"/>
      <c r="B95" s="269" t="s">
        <v>93</v>
      </c>
      <c r="C95" s="270">
        <v>0</v>
      </c>
      <c r="D95" s="270">
        <v>0</v>
      </c>
      <c r="E95" s="271">
        <v>5461.62</v>
      </c>
      <c r="F95" s="271">
        <v>5461.62</v>
      </c>
      <c r="G95" s="271">
        <v>0</v>
      </c>
      <c r="H95" s="272"/>
    </row>
    <row r="96" spans="1:8" s="24" customFormat="1" ht="25.5">
      <c r="A96" s="96"/>
      <c r="B96" s="134" t="s">
        <v>70</v>
      </c>
      <c r="C96" s="124">
        <v>0</v>
      </c>
      <c r="D96" s="124">
        <v>70000</v>
      </c>
      <c r="E96" s="133">
        <v>0</v>
      </c>
      <c r="F96" s="133">
        <v>0</v>
      </c>
      <c r="G96" s="133">
        <v>0</v>
      </c>
      <c r="H96" s="141"/>
    </row>
    <row r="97" spans="1:8" s="24" customFormat="1" ht="15">
      <c r="A97" s="229"/>
      <c r="B97" s="230" t="s">
        <v>63</v>
      </c>
      <c r="C97" s="231">
        <v>0</v>
      </c>
      <c r="D97" s="231">
        <v>278177</v>
      </c>
      <c r="E97" s="232">
        <v>355075.19</v>
      </c>
      <c r="F97" s="232">
        <v>355075.19</v>
      </c>
      <c r="G97" s="232">
        <v>0</v>
      </c>
      <c r="H97" s="100">
        <f aca="true" t="shared" si="3" ref="H97:H102">E97/D97*100</f>
        <v>127.64361899078645</v>
      </c>
    </row>
    <row r="98" spans="1:8" s="24" customFormat="1" ht="15.75" thickBot="1">
      <c r="A98" s="265"/>
      <c r="B98" s="21" t="s">
        <v>11</v>
      </c>
      <c r="C98" s="266">
        <v>0</v>
      </c>
      <c r="D98" s="266">
        <v>58665</v>
      </c>
      <c r="E98" s="267">
        <v>58655.32</v>
      </c>
      <c r="F98" s="267">
        <v>58655.32</v>
      </c>
      <c r="G98" s="267">
        <v>0</v>
      </c>
      <c r="H98" s="100">
        <f t="shared" si="3"/>
        <v>99.98349953123669</v>
      </c>
    </row>
    <row r="99" spans="1:8" s="24" customFormat="1" ht="26.25" thickBot="1">
      <c r="A99" s="228">
        <v>921</v>
      </c>
      <c r="B99" s="220" t="s">
        <v>34</v>
      </c>
      <c r="C99" s="151">
        <f>C100</f>
        <v>1000</v>
      </c>
      <c r="D99" s="151">
        <f>D100</f>
        <v>1000</v>
      </c>
      <c r="E99" s="161">
        <f>E100</f>
        <v>0</v>
      </c>
      <c r="F99" s="161">
        <f>F100</f>
        <v>0</v>
      </c>
      <c r="G99" s="161">
        <f>G100</f>
        <v>0</v>
      </c>
      <c r="H99" s="208">
        <f t="shared" si="3"/>
        <v>0</v>
      </c>
    </row>
    <row r="100" spans="1:8" s="24" customFormat="1" ht="15.75" thickBot="1">
      <c r="A100" s="159"/>
      <c r="B100" s="71" t="s">
        <v>53</v>
      </c>
      <c r="C100" s="240">
        <v>1000</v>
      </c>
      <c r="D100" s="240">
        <v>1000</v>
      </c>
      <c r="E100" s="241">
        <v>0</v>
      </c>
      <c r="F100" s="241">
        <v>0</v>
      </c>
      <c r="G100" s="241">
        <v>0</v>
      </c>
      <c r="H100" s="239">
        <f t="shared" si="3"/>
        <v>0</v>
      </c>
    </row>
    <row r="101" spans="1:8" s="27" customFormat="1" ht="15" thickBot="1">
      <c r="A101" s="228">
        <v>926</v>
      </c>
      <c r="B101" s="220" t="s">
        <v>52</v>
      </c>
      <c r="C101" s="151">
        <f>C104+C103+C102</f>
        <v>500000</v>
      </c>
      <c r="D101" s="151">
        <f>D102+D104</f>
        <v>520000</v>
      </c>
      <c r="E101" s="161">
        <f>E102+E104</f>
        <v>524675.9</v>
      </c>
      <c r="F101" s="161">
        <f>F102+F104</f>
        <v>524675.9</v>
      </c>
      <c r="G101" s="161">
        <f>G104</f>
        <v>0</v>
      </c>
      <c r="H101" s="208">
        <f t="shared" si="3"/>
        <v>100.89921153846156</v>
      </c>
    </row>
    <row r="102" spans="1:8" s="27" customFormat="1" ht="15.75" thickBot="1">
      <c r="A102" s="273"/>
      <c r="B102" s="21" t="s">
        <v>11</v>
      </c>
      <c r="C102" s="274">
        <v>0</v>
      </c>
      <c r="D102" s="274">
        <v>10000</v>
      </c>
      <c r="E102" s="275">
        <v>14000</v>
      </c>
      <c r="F102" s="275">
        <v>14000</v>
      </c>
      <c r="G102" s="275">
        <v>0</v>
      </c>
      <c r="H102" s="191">
        <f t="shared" si="3"/>
        <v>140</v>
      </c>
    </row>
    <row r="103" spans="1:8" s="27" customFormat="1" ht="90" customHeight="1" thickBot="1">
      <c r="A103" s="273"/>
      <c r="B103" s="279" t="s">
        <v>94</v>
      </c>
      <c r="C103" s="274">
        <v>500000</v>
      </c>
      <c r="D103" s="274">
        <v>0</v>
      </c>
      <c r="E103" s="275">
        <v>0</v>
      </c>
      <c r="F103" s="275">
        <v>0</v>
      </c>
      <c r="G103" s="275">
        <v>0</v>
      </c>
      <c r="H103" s="191">
        <v>0</v>
      </c>
    </row>
    <row r="104" spans="1:8" s="27" customFormat="1" ht="54.75" customHeight="1" thickBot="1">
      <c r="A104" s="91"/>
      <c r="B104" s="154" t="s">
        <v>73</v>
      </c>
      <c r="C104" s="189">
        <v>0</v>
      </c>
      <c r="D104" s="189">
        <v>510000</v>
      </c>
      <c r="E104" s="190">
        <v>510675.9</v>
      </c>
      <c r="F104" s="190">
        <v>510675.9</v>
      </c>
      <c r="G104" s="190">
        <v>0</v>
      </c>
      <c r="H104" s="191">
        <f>E104/D104*100</f>
        <v>100.13252941176472</v>
      </c>
    </row>
    <row r="105" spans="1:8" s="27" customFormat="1" ht="15.75" hidden="1" thickBot="1">
      <c r="A105" s="86"/>
      <c r="B105" s="66" t="s">
        <v>53</v>
      </c>
      <c r="C105" s="60">
        <v>0</v>
      </c>
      <c r="D105" s="60">
        <v>0</v>
      </c>
      <c r="E105" s="82">
        <v>0</v>
      </c>
      <c r="F105" s="82"/>
      <c r="G105" s="82"/>
      <c r="H105" s="57"/>
    </row>
    <row r="106" spans="1:8" s="27" customFormat="1" ht="15" thickBot="1">
      <c r="A106" s="197" t="s">
        <v>40</v>
      </c>
      <c r="B106" s="233" t="s">
        <v>35</v>
      </c>
      <c r="C106" s="225">
        <f>(C13+C20+C30+C39+C41+C48+C68+C73+C84+C92+C99+C101)</f>
        <v>62421962</v>
      </c>
      <c r="D106" s="225">
        <f>D13+D16+D18+D20+D30+D39+D41+D48+D68+D73+D82+D84+D90+D92+D94+D99+D101</f>
        <v>65315703</v>
      </c>
      <c r="E106" s="226">
        <f>E13+E16+E18+E20+E30+E39+E41+E48+E68+E73+E82+E84+E90+E92+E94+E99+E101</f>
        <v>59744293.89</v>
      </c>
      <c r="F106" s="226">
        <f>F13+F16+F18+F20+F30+F39+F41+F48+F68+F73+F82+F84+F90+F92+F94+F99+F101</f>
        <v>52547262.95999999</v>
      </c>
      <c r="G106" s="226">
        <f>(G13+G20+G30+G39+G41+G48+G68+G73+G84+G92+G99+G101)</f>
        <v>7197030.930000001</v>
      </c>
      <c r="H106" s="208">
        <f>E106/D106*100</f>
        <v>91.47003116539985</v>
      </c>
    </row>
    <row r="107" spans="1:8" s="27" customFormat="1" ht="39.75" thickBot="1">
      <c r="A107" s="85"/>
      <c r="B107" s="63" t="s">
        <v>83</v>
      </c>
      <c r="C107" s="125">
        <f>C108+C109+C110</f>
        <v>14691009</v>
      </c>
      <c r="D107" s="125">
        <f>D108+D109+D110</f>
        <v>13878368</v>
      </c>
      <c r="E107" s="126">
        <f>E108+E109+E110</f>
        <v>9081032.08</v>
      </c>
      <c r="F107" s="126">
        <v>0</v>
      </c>
      <c r="G107" s="126">
        <v>0</v>
      </c>
      <c r="H107" s="127">
        <f>E107/D107*100</f>
        <v>65.43299673275705</v>
      </c>
    </row>
    <row r="108" spans="1:8" s="27" customFormat="1" ht="15">
      <c r="A108" s="59"/>
      <c r="B108" s="90" t="s">
        <v>54</v>
      </c>
      <c r="C108" s="18">
        <v>1891009</v>
      </c>
      <c r="D108" s="128">
        <v>1081033</v>
      </c>
      <c r="E108" s="129">
        <v>1081032.08</v>
      </c>
      <c r="F108" s="146">
        <v>0</v>
      </c>
      <c r="G108" s="146">
        <v>0</v>
      </c>
      <c r="H108" s="123">
        <f>E108/D108*100</f>
        <v>99.99991489621502</v>
      </c>
    </row>
    <row r="109" spans="1:8" s="27" customFormat="1" ht="15" hidden="1">
      <c r="A109" s="59"/>
      <c r="B109" s="64" t="s">
        <v>36</v>
      </c>
      <c r="C109" s="102"/>
      <c r="D109" s="102"/>
      <c r="E109" s="103"/>
      <c r="F109" s="147"/>
      <c r="G109" s="147"/>
      <c r="H109" s="104" t="e">
        <f>E109/D109*100</f>
        <v>#DIV/0!</v>
      </c>
    </row>
    <row r="110" spans="1:8" s="24" customFormat="1" ht="26.25">
      <c r="A110" s="32"/>
      <c r="B110" s="64" t="s">
        <v>37</v>
      </c>
      <c r="C110" s="108">
        <v>12800000</v>
      </c>
      <c r="D110" s="108">
        <v>12797335</v>
      </c>
      <c r="E110" s="109">
        <v>8000000</v>
      </c>
      <c r="F110" s="142">
        <v>0</v>
      </c>
      <c r="G110" s="142">
        <v>0</v>
      </c>
      <c r="H110" s="110">
        <f>E110/D110*100</f>
        <v>62.51301540516053</v>
      </c>
    </row>
    <row r="111" spans="1:8" s="24" customFormat="1" ht="1.5" customHeight="1" thickBot="1">
      <c r="A111" s="32"/>
      <c r="B111" s="64" t="s">
        <v>0</v>
      </c>
      <c r="C111" s="33"/>
      <c r="D111" s="33"/>
      <c r="E111" s="83"/>
      <c r="F111" s="148"/>
      <c r="G111" s="148"/>
      <c r="H111" s="58"/>
    </row>
    <row r="112" spans="1:8" s="24" customFormat="1" ht="15" hidden="1" thickBot="1">
      <c r="A112" s="32"/>
      <c r="B112" s="64" t="s">
        <v>41</v>
      </c>
      <c r="C112" s="33">
        <v>0</v>
      </c>
      <c r="D112" s="33">
        <v>0</v>
      </c>
      <c r="E112" s="83">
        <v>0</v>
      </c>
      <c r="F112" s="148"/>
      <c r="G112" s="148"/>
      <c r="H112" s="58">
        <v>0</v>
      </c>
    </row>
    <row r="113" spans="1:8" s="24" customFormat="1" ht="15" thickBot="1">
      <c r="A113" s="138" t="s">
        <v>81</v>
      </c>
      <c r="B113" s="140" t="s">
        <v>82</v>
      </c>
      <c r="C113" s="135">
        <f>C106+C107</f>
        <v>77112971</v>
      </c>
      <c r="D113" s="135">
        <f>D106+D107</f>
        <v>79194071</v>
      </c>
      <c r="E113" s="136">
        <f>E106+E107</f>
        <v>68825325.97</v>
      </c>
      <c r="F113" s="136">
        <f>F106+F107</f>
        <v>52547262.95999999</v>
      </c>
      <c r="G113" s="136">
        <f>G106+G107</f>
        <v>7197030.930000001</v>
      </c>
      <c r="H113" s="137">
        <f>E113/D113*100</f>
        <v>86.90717007085038</v>
      </c>
    </row>
    <row r="114" spans="1:8" s="24" customFormat="1" ht="14.25" hidden="1">
      <c r="A114" s="87"/>
      <c r="B114" s="15"/>
      <c r="C114" s="15"/>
      <c r="D114"/>
      <c r="E114"/>
      <c r="F114"/>
      <c r="G114"/>
      <c r="H114" s="35"/>
    </row>
    <row r="115" spans="1:8" s="24" customFormat="1" ht="12.75" hidden="1">
      <c r="A115" s="88" t="s">
        <v>38</v>
      </c>
      <c r="B115" s="15"/>
      <c r="C115" s="15"/>
      <c r="D115"/>
      <c r="E115"/>
      <c r="F115"/>
      <c r="G115"/>
      <c r="H115" s="35"/>
    </row>
    <row r="116" spans="1:8" s="24" customFormat="1" ht="12.75">
      <c r="A116" s="34"/>
      <c r="B116" s="15"/>
      <c r="C116" s="15"/>
      <c r="D116"/>
      <c r="E116"/>
      <c r="F116"/>
      <c r="G116"/>
      <c r="H116" s="35"/>
    </row>
    <row r="125" ht="12.75">
      <c r="B125" s="89"/>
    </row>
  </sheetData>
  <sheetProtection/>
  <mergeCells count="3">
    <mergeCell ref="B6:G7"/>
    <mergeCell ref="E9:G9"/>
    <mergeCell ref="F10:G10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LEGAL USER</cp:lastModifiedBy>
  <cp:lastPrinted>2011-03-23T13:46:55Z</cp:lastPrinted>
  <dcterms:created xsi:type="dcterms:W3CDTF">2004-10-25T10:25:13Z</dcterms:created>
  <dcterms:modified xsi:type="dcterms:W3CDTF">2011-04-07T07:13:19Z</dcterms:modified>
  <cp:category/>
  <cp:version/>
  <cp:contentType/>
  <cp:contentStatus/>
</cp:coreProperties>
</file>