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8" activeTab="8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załącznik nr 6" sheetId="9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<sst xmlns="http://schemas.openxmlformats.org/spreadsheetml/2006/main" count="281" uniqueCount="166">
  <si>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</si>
  <si>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</si>
  <si>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</si>
  <si>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</si>
  <si>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</si>
  <si>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</si>
  <si>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</si>
  <si>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</si>
  <si>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</si>
  <si>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</si>
  <si>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</si>
  <si>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</si>
  <si>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</si>
  <si>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</si>
  <si>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</si>
  <si>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</si>
  <si>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</si>
  <si>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</si>
  <si>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</si>
  <si>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</si>
  <si>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</si>
  <si>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</si>
  <si>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</si>
  <si>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</si>
  <si>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</si>
  <si>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</si>
  <si>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</si>
  <si>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</si>
  <si>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</si>
  <si>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</si>
  <si>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</si>
  <si>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</si>
  <si>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</si>
  <si>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</si>
  <si>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</si>
  <si>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</si>
  <si>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</si>
  <si>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</si>
  <si>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</si>
  <si>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</si>
  <si>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</si>
  <si>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</si>
  <si>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</si>
  <si>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</si>
  <si>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</si>
  <si>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</si>
  <si>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</si>
  <si>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</si>
  <si>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</si>
  <si>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</si>
  <si>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</si>
  <si>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</si>
  <si>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</si>
  <si>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</si>
  <si>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</si>
  <si>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</si>
  <si>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</si>
  <si>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</si>
  <si>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</si>
  <si>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</si>
  <si>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</si>
  <si>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</si>
  <si>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</si>
  <si>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</si>
  <si>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</si>
  <si>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</si>
  <si>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</si>
  <si>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</si>
  <si>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</si>
  <si>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</si>
  <si>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</si>
  <si>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</si>
  <si>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</si>
  <si>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</si>
  <si>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</si>
  <si>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</si>
  <si>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</si>
  <si>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</si>
  <si>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</si>
  <si>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</si>
  <si>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</si>
  <si>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</si>
  <si>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</si>
  <si>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</si>
  <si>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</si>
  <si>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</si>
  <si>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</si>
  <si>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</si>
  <si>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</si>
  <si>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</si>
  <si>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</si>
  <si>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</si>
  <si>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</si>
  <si>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</si>
  <si>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</si>
  <si>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</si>
  <si>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</si>
  <si>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</si>
  <si>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</si>
  <si>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</si>
  <si>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</si>
  <si>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</si>
  <si>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</si>
  <si>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</si>
  <si>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</si>
  <si>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</si>
  <si>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</si>
  <si>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</si>
  <si>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</si>
  <si>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</si>
  <si>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</si>
  <si>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</si>
  <si>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</si>
  <si>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</si>
  <si>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</si>
  <si>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</si>
  <si>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</si>
  <si>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</si>
  <si>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</si>
  <si>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</si>
  <si>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</si>
  <si>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Prognoza kwoty długu i spłat na rok 2008 i lata następne</t>
  </si>
  <si>
    <t>Plan na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</si>
  <si>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</si>
  <si>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</si>
  <si>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</si>
  <si>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</si>
  <si>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</si>
  <si>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</si>
  <si>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</si>
  <si>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</si>
  <si>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</si>
  <si>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</si>
  <si>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</si>
  <si>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</si>
  <si>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</si>
  <si>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</si>
  <si>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</si>
  <si>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</si>
  <si>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</si>
  <si>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</si>
  <si>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</si>
  <si>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</si>
  <si>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</si>
  <si>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</si>
  <si>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</si>
  <si>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</si>
  <si>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</si>
  <si>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</si>
  <si>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</si>
  <si>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</si>
  <si>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</si>
  <si>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</si>
  <si>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</si>
  <si>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</si>
  <si>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</si>
  <si>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Dotacje celowe na zadania własne gminy realizowane przez podmioty należące
i nienależące do sektora finansów publicznych w 2009 r.</t>
  </si>
  <si>
    <t>Dotacje podmiotowe w 2009 r.</t>
  </si>
  <si>
    <r>
      <t xml:space="preserve">Nepubliczne Przedszkole Inegracyjne </t>
    </r>
    <r>
      <rPr>
        <b/>
        <sz val="10"/>
        <rFont val="Arial CE"/>
        <family val="0"/>
      </rPr>
      <t>TĘCZA</t>
    </r>
  </si>
  <si>
    <r>
      <t xml:space="preserve">Niepubliczne Przedszkole </t>
    </r>
    <r>
      <rPr>
        <b/>
        <sz val="10"/>
        <rFont val="Arial CE"/>
        <family val="0"/>
      </rPr>
      <t>SŁONECZNY DOMEK</t>
    </r>
  </si>
  <si>
    <r>
      <t xml:space="preserve">Niepubliczne przedszkole </t>
    </r>
    <r>
      <rPr>
        <b/>
        <sz val="10"/>
        <rFont val="Arial CE"/>
        <family val="0"/>
      </rPr>
      <t>KRASNAL</t>
    </r>
  </si>
  <si>
    <r>
      <t xml:space="preserve">Niepubliczne Przedszkole </t>
    </r>
    <r>
      <rPr>
        <b/>
        <sz val="10"/>
        <rFont val="Arial CE"/>
        <family val="0"/>
      </rPr>
      <t>JEŻYK</t>
    </r>
  </si>
  <si>
    <r>
      <t xml:space="preserve">Niepubliczne Przedszkole </t>
    </r>
    <r>
      <rPr>
        <b/>
        <sz val="10"/>
        <rFont val="Arial CE"/>
        <family val="0"/>
      </rPr>
      <t>IRENA SOBKOWICZ</t>
    </r>
  </si>
  <si>
    <t xml:space="preserve"> oraz dochodów i wydatków rachunków dochodów własnych jednostek budżetowych na 2009 r.</t>
  </si>
  <si>
    <t>Dochody i wydatki związane z realizacją zadań wykonywanych na podstawie porozumień (umów) między jednostkami samorządu terytorialnego w 2009 r.</t>
  </si>
  <si>
    <t>Dochody i wydatki związane z realizacją zadań z zakresu administracji rządowej i innych zadań zleconych odrębnymi ustawami w 2009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</si>
</sst>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9" fillId="0" borderId="0">
      <alignment/>
      <protection/>
    </xf>
    <xf numFmtId="0" fontId="52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2" t="s">
        <v>54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6.5">
      <c r="A2" s="162" t="s">
        <v>163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50" t="s">
        <v>55</v>
      </c>
      <c r="B5" s="150" t="s">
        <v>0</v>
      </c>
      <c r="C5" s="151" t="s">
        <v>95</v>
      </c>
      <c r="D5" s="163" t="s">
        <v>61</v>
      </c>
      <c r="E5" s="164"/>
      <c r="F5" s="164"/>
      <c r="G5" s="165"/>
      <c r="H5" s="151" t="s">
        <v>7</v>
      </c>
      <c r="I5" s="151"/>
      <c r="J5" s="151" t="s">
        <v>96</v>
      </c>
      <c r="K5" s="151" t="s">
        <v>123</v>
      </c>
    </row>
    <row r="6" spans="1:11" ht="15" customHeight="1">
      <c r="A6" s="150"/>
      <c r="B6" s="150"/>
      <c r="C6" s="151"/>
      <c r="D6" s="151" t="s">
        <v>6</v>
      </c>
      <c r="E6" s="158" t="s">
        <v>5</v>
      </c>
      <c r="F6" s="159"/>
      <c r="G6" s="160"/>
      <c r="H6" s="151" t="s">
        <v>6</v>
      </c>
      <c r="I6" s="151" t="s">
        <v>58</v>
      </c>
      <c r="J6" s="151"/>
      <c r="K6" s="151"/>
    </row>
    <row r="7" spans="1:11" ht="18" customHeight="1">
      <c r="A7" s="150"/>
      <c r="B7" s="150"/>
      <c r="C7" s="151"/>
      <c r="D7" s="151"/>
      <c r="E7" s="166" t="s">
        <v>97</v>
      </c>
      <c r="F7" s="158" t="s">
        <v>5</v>
      </c>
      <c r="G7" s="160"/>
      <c r="H7" s="151"/>
      <c r="I7" s="151"/>
      <c r="J7" s="151"/>
      <c r="K7" s="151"/>
    </row>
    <row r="8" spans="1:11" ht="42" customHeight="1">
      <c r="A8" s="150"/>
      <c r="B8" s="150"/>
      <c r="C8" s="151"/>
      <c r="D8" s="151"/>
      <c r="E8" s="167"/>
      <c r="F8" s="70" t="s">
        <v>94</v>
      </c>
      <c r="G8" s="70" t="s">
        <v>93</v>
      </c>
      <c r="H8" s="151"/>
      <c r="I8" s="151"/>
      <c r="J8" s="151"/>
      <c r="K8" s="151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135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137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138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61" t="s">
        <v>86</v>
      </c>
      <c r="B28" s="161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ht="4.5" customHeight="1"/>
    <row r="30" ht="12.75" customHeight="1">
      <c r="A30" s="71"/>
    </row>
    <row r="31" ht="12.75">
      <c r="A31" s="71"/>
    </row>
    <row r="32" ht="12.75">
      <c r="A32" s="71"/>
    </row>
    <row r="33" ht="12.75">
      <c r="A33" s="71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8" t="s">
        <v>157</v>
      </c>
      <c r="B1" s="168"/>
      <c r="C1" s="168"/>
      <c r="D1" s="168"/>
      <c r="E1" s="168"/>
      <c r="F1" s="168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162</v>
      </c>
      <c r="F6" s="117">
        <v>106263</v>
      </c>
    </row>
    <row r="7" spans="1:6" ht="30" customHeight="1">
      <c r="A7" s="26">
        <v>2</v>
      </c>
      <c r="B7" s="26"/>
      <c r="C7" s="26"/>
      <c r="D7" s="26">
        <v>2540</v>
      </c>
      <c r="E7" s="26" t="s">
        <v>161</v>
      </c>
      <c r="F7" s="118">
        <v>332649</v>
      </c>
    </row>
    <row r="8" spans="1:6" ht="30" customHeight="1">
      <c r="A8" s="26">
        <v>3</v>
      </c>
      <c r="B8" s="26"/>
      <c r="C8" s="26"/>
      <c r="D8" s="26">
        <v>2540</v>
      </c>
      <c r="E8" s="26" t="s">
        <v>160</v>
      </c>
      <c r="F8" s="118">
        <v>508214</v>
      </c>
    </row>
    <row r="9" spans="1:6" ht="30" customHeight="1">
      <c r="A9" s="28">
        <v>4</v>
      </c>
      <c r="B9" s="28"/>
      <c r="C9" s="28"/>
      <c r="D9" s="28">
        <v>2540</v>
      </c>
      <c r="E9" s="28" t="s">
        <v>159</v>
      </c>
      <c r="F9" s="119">
        <v>92403</v>
      </c>
    </row>
    <row r="10" spans="1:6" ht="30" customHeight="1">
      <c r="A10" s="116">
        <v>5</v>
      </c>
      <c r="B10" s="145"/>
      <c r="C10" s="145"/>
      <c r="D10" s="145">
        <v>2540</v>
      </c>
      <c r="E10" s="146" t="s">
        <v>158</v>
      </c>
      <c r="F10" s="146">
        <v>207906</v>
      </c>
    </row>
    <row r="11" spans="1:6" ht="30" customHeight="1">
      <c r="A11" s="116">
        <v>6</v>
      </c>
      <c r="B11" s="22">
        <v>921</v>
      </c>
      <c r="C11" s="22">
        <v>92116</v>
      </c>
      <c r="D11" s="22">
        <v>2480</v>
      </c>
      <c r="E11" s="22" t="s">
        <v>139</v>
      </c>
      <c r="F11" s="120">
        <v>175140</v>
      </c>
    </row>
    <row r="12" spans="1:6" ht="30" customHeight="1">
      <c r="A12" s="169" t="s">
        <v>86</v>
      </c>
      <c r="B12" s="170"/>
      <c r="C12" s="170"/>
      <c r="D12" s="170"/>
      <c r="E12" s="171"/>
      <c r="F12" s="120">
        <f>SUM(F6:F11)</f>
        <v>1422575</v>
      </c>
    </row>
    <row r="14" ht="12.75">
      <c r="A14" s="71"/>
    </row>
    <row r="15" ht="12.75">
      <c r="A15" s="68"/>
    </row>
    <row r="17" ht="12.75">
      <c r="A17" s="68"/>
    </row>
  </sheetData>
  <sheetProtection/>
  <mergeCells count="2">
    <mergeCell ref="A1:F1"/>
    <mergeCell ref="A12:E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5" t="s">
        <v>156</v>
      </c>
      <c r="B1" s="155"/>
      <c r="C1" s="155"/>
      <c r="D1" s="155"/>
      <c r="E1" s="155"/>
      <c r="F1" s="155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40</v>
      </c>
      <c r="F4" s="13" t="s">
        <v>41</v>
      </c>
    </row>
    <row r="5" spans="1:6" s="65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32">
        <v>1</v>
      </c>
      <c r="B6" s="132">
        <v>852</v>
      </c>
      <c r="C6" s="132">
        <v>85295</v>
      </c>
      <c r="D6" s="132">
        <v>2820</v>
      </c>
      <c r="E6" s="132" t="s">
        <v>143</v>
      </c>
      <c r="F6" s="135">
        <v>55000</v>
      </c>
    </row>
    <row r="7" spans="1:6" ht="30" customHeight="1">
      <c r="A7" s="133">
        <v>2</v>
      </c>
      <c r="B7" s="133">
        <v>921</v>
      </c>
      <c r="C7" s="133">
        <v>92195</v>
      </c>
      <c r="D7" s="133">
        <v>2820</v>
      </c>
      <c r="E7" s="133" t="s">
        <v>144</v>
      </c>
      <c r="F7" s="136">
        <v>20000</v>
      </c>
    </row>
    <row r="8" spans="1:6" ht="30" customHeight="1">
      <c r="A8" s="133">
        <v>3</v>
      </c>
      <c r="B8" s="133">
        <v>921</v>
      </c>
      <c r="C8" s="133">
        <v>92195</v>
      </c>
      <c r="D8" s="133">
        <v>2820</v>
      </c>
      <c r="E8" s="133" t="s">
        <v>145</v>
      </c>
      <c r="F8" s="136">
        <v>10000</v>
      </c>
    </row>
    <row r="9" spans="1:6" ht="30" customHeight="1">
      <c r="A9" s="138">
        <v>4</v>
      </c>
      <c r="B9" s="138">
        <v>921</v>
      </c>
      <c r="C9" s="138">
        <v>92195</v>
      </c>
      <c r="D9" s="138">
        <v>2820</v>
      </c>
      <c r="E9" s="138" t="s">
        <v>146</v>
      </c>
      <c r="F9" s="139">
        <v>6000</v>
      </c>
    </row>
    <row r="10" spans="1:6" ht="30" customHeight="1">
      <c r="A10" s="138">
        <v>5</v>
      </c>
      <c r="B10" s="138">
        <v>921</v>
      </c>
      <c r="C10" s="138">
        <v>92195</v>
      </c>
      <c r="D10" s="138">
        <v>2820</v>
      </c>
      <c r="E10" s="138" t="s">
        <v>147</v>
      </c>
      <c r="F10" s="139">
        <v>12000</v>
      </c>
    </row>
    <row r="11" spans="1:6" ht="30" customHeight="1">
      <c r="A11" s="138">
        <v>6</v>
      </c>
      <c r="B11" s="138">
        <v>921</v>
      </c>
      <c r="C11" s="138">
        <v>92195</v>
      </c>
      <c r="D11" s="138">
        <v>2820</v>
      </c>
      <c r="E11" s="138" t="s">
        <v>148</v>
      </c>
      <c r="F11" s="139">
        <v>25000</v>
      </c>
    </row>
    <row r="12" spans="1:6" ht="30" customHeight="1">
      <c r="A12" s="138">
        <v>7</v>
      </c>
      <c r="B12" s="138">
        <v>921</v>
      </c>
      <c r="C12" s="138">
        <v>92195</v>
      </c>
      <c r="D12" s="138">
        <v>2820</v>
      </c>
      <c r="E12" s="138" t="s">
        <v>149</v>
      </c>
      <c r="F12" s="139">
        <v>6000</v>
      </c>
    </row>
    <row r="13" spans="1:6" ht="30" customHeight="1">
      <c r="A13" s="138">
        <v>8</v>
      </c>
      <c r="B13" s="138">
        <v>921</v>
      </c>
      <c r="C13" s="138">
        <v>92195</v>
      </c>
      <c r="D13" s="138">
        <v>2820</v>
      </c>
      <c r="E13" s="138" t="s">
        <v>150</v>
      </c>
      <c r="F13" s="139">
        <v>9000</v>
      </c>
    </row>
    <row r="14" spans="1:6" ht="30" customHeight="1">
      <c r="A14" s="138">
        <v>9</v>
      </c>
      <c r="B14" s="138">
        <v>921</v>
      </c>
      <c r="C14" s="138">
        <v>92195</v>
      </c>
      <c r="D14" s="138">
        <v>2820</v>
      </c>
      <c r="E14" s="138" t="s">
        <v>151</v>
      </c>
      <c r="F14" s="139">
        <v>5000</v>
      </c>
    </row>
    <row r="15" spans="1:6" ht="102">
      <c r="A15" s="138">
        <v>10</v>
      </c>
      <c r="B15" s="138">
        <v>921</v>
      </c>
      <c r="C15" s="138">
        <v>92195</v>
      </c>
      <c r="D15" s="138">
        <v>2820</v>
      </c>
      <c r="E15" s="138" t="s">
        <v>155</v>
      </c>
      <c r="F15" s="139">
        <v>20000</v>
      </c>
    </row>
    <row r="16" spans="1:6" ht="30" customHeight="1">
      <c r="A16" s="138">
        <v>11</v>
      </c>
      <c r="B16" s="138">
        <v>921</v>
      </c>
      <c r="C16" s="138">
        <v>92195</v>
      </c>
      <c r="D16" s="138">
        <v>2820</v>
      </c>
      <c r="E16" s="138" t="s">
        <v>152</v>
      </c>
      <c r="F16" s="139">
        <v>70000</v>
      </c>
    </row>
    <row r="17" spans="1:6" ht="30" customHeight="1">
      <c r="A17" s="138">
        <v>12</v>
      </c>
      <c r="B17" s="138">
        <v>926</v>
      </c>
      <c r="C17" s="138">
        <v>92605</v>
      </c>
      <c r="D17" s="138">
        <v>2820</v>
      </c>
      <c r="E17" s="138" t="s">
        <v>153</v>
      </c>
      <c r="F17" s="139">
        <v>570000</v>
      </c>
    </row>
    <row r="18" spans="1:6" ht="30" customHeight="1">
      <c r="A18" s="134">
        <v>13</v>
      </c>
      <c r="B18" s="134">
        <v>926</v>
      </c>
      <c r="C18" s="134">
        <v>92605</v>
      </c>
      <c r="D18" s="134">
        <v>2820</v>
      </c>
      <c r="E18" s="134" t="s">
        <v>154</v>
      </c>
      <c r="F18" s="137">
        <v>30000</v>
      </c>
    </row>
    <row r="19" spans="1:6" ht="30" customHeight="1">
      <c r="A19" s="169" t="s">
        <v>86</v>
      </c>
      <c r="B19" s="170"/>
      <c r="C19" s="170"/>
      <c r="D19" s="170"/>
      <c r="E19" s="171"/>
      <c r="F19" s="120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2" t="s">
        <v>37</v>
      </c>
      <c r="B1" s="172"/>
      <c r="C1" s="172"/>
      <c r="D1" s="5"/>
      <c r="E1" s="5"/>
      <c r="F1" s="5"/>
      <c r="G1" s="5"/>
      <c r="H1" s="5"/>
      <c r="I1" s="5"/>
      <c r="J1" s="5"/>
    </row>
    <row r="2" spans="1:7" ht="19.5" customHeight="1">
      <c r="A2" s="172" t="s">
        <v>43</v>
      </c>
      <c r="B2" s="172"/>
      <c r="C2" s="172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122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140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141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142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72" t="s">
        <v>121</v>
      </c>
      <c r="B1" s="172"/>
      <c r="C1" s="172"/>
      <c r="D1" s="172"/>
      <c r="E1" s="172"/>
      <c r="F1" s="172"/>
      <c r="G1" s="172"/>
      <c r="H1" s="172"/>
      <c r="I1" s="172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73" t="s">
        <v>55</v>
      </c>
      <c r="B4" s="173" t="s">
        <v>0</v>
      </c>
      <c r="C4" s="174" t="s">
        <v>134</v>
      </c>
      <c r="D4" s="176" t="s">
        <v>69</v>
      </c>
      <c r="E4" s="176"/>
      <c r="F4" s="176"/>
      <c r="G4" s="176"/>
      <c r="H4" s="176"/>
      <c r="I4" s="176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173"/>
      <c r="B5" s="173"/>
      <c r="C5" s="175"/>
      <c r="D5" s="75" t="s">
        <v>132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v>1298981</v>
      </c>
      <c r="D7" s="107">
        <v>0</v>
      </c>
      <c r="E7" s="108">
        <f>SUM(E12)</f>
        <v>19000000</v>
      </c>
      <c r="F7" s="106">
        <f>(E12+F12+F17)-F21</f>
        <v>17605219</v>
      </c>
      <c r="G7" s="106">
        <f aca="true" t="shared" si="0" ref="G7:N7">(F7-G21)</f>
        <v>16116988</v>
      </c>
      <c r="H7" s="106">
        <f t="shared" si="0"/>
        <v>14529045</v>
      </c>
      <c r="I7" s="106">
        <f t="shared" si="0"/>
        <v>12834710</v>
      </c>
      <c r="J7" s="106">
        <f t="shared" si="0"/>
        <v>11026855</v>
      </c>
      <c r="K7" s="106">
        <f t="shared" si="0"/>
        <v>9097874</v>
      </c>
      <c r="L7" s="106">
        <f t="shared" si="0"/>
        <v>7039650.88</v>
      </c>
      <c r="M7" s="106">
        <f t="shared" si="0"/>
        <v>4843526.88</v>
      </c>
      <c r="N7" s="106">
        <f t="shared" si="0"/>
        <v>2500262.88</v>
      </c>
      <c r="O7" s="106">
        <f>(N7-O22)</f>
        <v>167517.8799999999</v>
      </c>
      <c r="P7" s="106"/>
    </row>
    <row r="8" spans="1:16" s="48" customFormat="1" ht="15" customHeight="1">
      <c r="A8" s="50" t="s">
        <v>64</v>
      </c>
      <c r="B8" s="52" t="s">
        <v>112</v>
      </c>
      <c r="C8" s="100"/>
      <c r="D8" s="46"/>
      <c r="E8" s="109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127</v>
      </c>
      <c r="B9" s="53" t="s">
        <v>70</v>
      </c>
      <c r="C9" s="100"/>
      <c r="D9" s="46"/>
      <c r="E9" s="109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128</v>
      </c>
      <c r="B10" s="53" t="s">
        <v>71</v>
      </c>
      <c r="C10" s="100"/>
      <c r="D10" s="46"/>
      <c r="E10" s="109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129</v>
      </c>
      <c r="B11" s="53" t="s">
        <v>72</v>
      </c>
      <c r="C11" s="100"/>
      <c r="D11" s="46"/>
      <c r="E11" s="109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9">
        <f>SUM(E13:E16)</f>
        <v>19000000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127</v>
      </c>
      <c r="B13" s="53" t="s">
        <v>73</v>
      </c>
      <c r="C13" s="100"/>
      <c r="D13" s="46"/>
      <c r="E13" s="109">
        <v>19000000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128</v>
      </c>
      <c r="B14" s="53" t="s">
        <v>74</v>
      </c>
      <c r="C14" s="100"/>
      <c r="D14" s="46"/>
      <c r="E14" s="109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133</v>
      </c>
      <c r="C15" s="100"/>
      <c r="D15" s="46"/>
      <c r="E15" s="109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129</v>
      </c>
      <c r="B16" s="53" t="s">
        <v>63</v>
      </c>
      <c r="C16" s="100"/>
      <c r="D16" s="46"/>
      <c r="E16" s="109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>
        <f>C18+C19</f>
        <v>1298981</v>
      </c>
      <c r="D17" s="52"/>
      <c r="E17" s="140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127</v>
      </c>
      <c r="B18" s="74" t="s">
        <v>114</v>
      </c>
      <c r="C18" s="102">
        <v>1298981</v>
      </c>
      <c r="D18" s="74"/>
      <c r="E18" s="141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128</v>
      </c>
      <c r="B19" s="74" t="s">
        <v>115</v>
      </c>
      <c r="C19" s="102"/>
      <c r="D19" s="74"/>
      <c r="E19" s="141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SUM(E21+E25+E26)</f>
        <v>1328981</v>
      </c>
      <c r="F20" s="108">
        <f>SUM(F26+F21)</f>
        <v>2667781</v>
      </c>
      <c r="G20" s="108">
        <f aca="true" t="shared" si="1" ref="G20:P20">SUM(G26+G21)</f>
        <v>2667781</v>
      </c>
      <c r="H20" s="108">
        <f t="shared" si="1"/>
        <v>2667775</v>
      </c>
      <c r="I20" s="108">
        <f t="shared" si="1"/>
        <v>2667781</v>
      </c>
      <c r="J20" s="108">
        <f t="shared" si="1"/>
        <v>2667781</v>
      </c>
      <c r="K20" s="108">
        <f t="shared" si="1"/>
        <v>2667780</v>
      </c>
      <c r="L20" s="108">
        <f t="shared" si="1"/>
        <v>2667780.12</v>
      </c>
      <c r="M20" s="108">
        <f t="shared" si="1"/>
        <v>2667781</v>
      </c>
      <c r="N20" s="108">
        <f t="shared" si="1"/>
        <v>2667780</v>
      </c>
      <c r="O20" s="108">
        <f t="shared" si="1"/>
        <v>2500263</v>
      </c>
      <c r="P20" s="108">
        <f t="shared" si="1"/>
        <v>167518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142"/>
      <c r="F21" s="99">
        <f>SUM(F22:F24)</f>
        <v>1394781</v>
      </c>
      <c r="G21" s="99">
        <f aca="true" t="shared" si="2" ref="G21:P21">SUM(G22:G24)</f>
        <v>1488231</v>
      </c>
      <c r="H21" s="99">
        <f t="shared" si="2"/>
        <v>1587943</v>
      </c>
      <c r="I21" s="99">
        <f t="shared" si="2"/>
        <v>1694335</v>
      </c>
      <c r="J21" s="99">
        <f t="shared" si="2"/>
        <v>1807855</v>
      </c>
      <c r="K21" s="99">
        <f t="shared" si="2"/>
        <v>1928981</v>
      </c>
      <c r="L21" s="99">
        <f t="shared" si="2"/>
        <v>2058223.12</v>
      </c>
      <c r="M21" s="99">
        <f t="shared" si="2"/>
        <v>2196124</v>
      </c>
      <c r="N21" s="99">
        <f t="shared" si="2"/>
        <v>2343264</v>
      </c>
      <c r="O21" s="99">
        <f t="shared" si="2"/>
        <v>2332745</v>
      </c>
      <c r="P21" s="99">
        <f t="shared" si="2"/>
        <v>167518</v>
      </c>
    </row>
    <row r="22" spans="1:16" s="48" customFormat="1" ht="15" customHeight="1">
      <c r="A22" s="54" t="s">
        <v>127</v>
      </c>
      <c r="B22" s="53" t="s">
        <v>103</v>
      </c>
      <c r="C22" s="100"/>
      <c r="D22" s="46"/>
      <c r="E22" s="143"/>
      <c r="F22" s="109">
        <v>1394781</v>
      </c>
      <c r="G22" s="109">
        <v>1488231</v>
      </c>
      <c r="H22" s="109">
        <v>1587943</v>
      </c>
      <c r="I22" s="109">
        <v>1694335</v>
      </c>
      <c r="J22" s="109">
        <v>1807855</v>
      </c>
      <c r="K22" s="109">
        <v>1928981</v>
      </c>
      <c r="L22" s="109">
        <v>2058223.12</v>
      </c>
      <c r="M22" s="109">
        <v>2196124</v>
      </c>
      <c r="N22" s="109">
        <v>2343264</v>
      </c>
      <c r="O22" s="109">
        <v>2332745</v>
      </c>
      <c r="P22" s="109">
        <v>167518</v>
      </c>
    </row>
    <row r="23" spans="1:16" s="48" customFormat="1" ht="15" customHeight="1">
      <c r="A23" s="54" t="s">
        <v>128</v>
      </c>
      <c r="B23" s="53" t="s">
        <v>105</v>
      </c>
      <c r="C23" s="100"/>
      <c r="D23" s="46"/>
      <c r="E23" s="143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129</v>
      </c>
      <c r="B24" s="53" t="s">
        <v>104</v>
      </c>
      <c r="C24" s="100"/>
      <c r="D24" s="46"/>
      <c r="E24" s="143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144">
        <v>1298981</v>
      </c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30000</v>
      </c>
      <c r="F26" s="104">
        <v>1273000</v>
      </c>
      <c r="G26" s="104">
        <v>1179550</v>
      </c>
      <c r="H26" s="104">
        <v>1079832</v>
      </c>
      <c r="I26" s="104">
        <v>973446</v>
      </c>
      <c r="J26" s="104">
        <v>859926</v>
      </c>
      <c r="K26" s="104">
        <v>738799</v>
      </c>
      <c r="L26" s="104">
        <v>609557</v>
      </c>
      <c r="M26" s="104">
        <v>471657</v>
      </c>
      <c r="N26" s="104">
        <v>324516</v>
      </c>
      <c r="O26" s="104">
        <v>167518</v>
      </c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61592957</v>
      </c>
      <c r="F27" s="99">
        <v>43980098</v>
      </c>
      <c r="G27" s="99">
        <v>46309529</v>
      </c>
      <c r="H27" s="99">
        <v>48758911</v>
      </c>
      <c r="I27" s="99">
        <v>51434333</v>
      </c>
      <c r="J27" s="99">
        <v>54261906</v>
      </c>
      <c r="K27" s="99">
        <v>57229175</v>
      </c>
      <c r="L27" s="99">
        <v>60373731</v>
      </c>
      <c r="M27" s="99">
        <v>63392417</v>
      </c>
      <c r="N27" s="99">
        <v>66562038</v>
      </c>
      <c r="O27" s="99">
        <v>70555760</v>
      </c>
      <c r="P27" s="99">
        <v>74083548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87190007</v>
      </c>
      <c r="F28" s="99">
        <v>48684355</v>
      </c>
      <c r="G28" s="99">
        <v>50007277</v>
      </c>
      <c r="H28" s="99">
        <v>51349659</v>
      </c>
      <c r="I28" s="99">
        <v>52792232</v>
      </c>
      <c r="J28" s="99">
        <v>54279120</v>
      </c>
      <c r="K28" s="99">
        <v>49505749</v>
      </c>
      <c r="L28" s="99">
        <v>57101684</v>
      </c>
      <c r="M28" s="99">
        <v>59956768</v>
      </c>
      <c r="N28" s="99">
        <v>62954606</v>
      </c>
      <c r="O28" s="99">
        <v>66883731</v>
      </c>
      <c r="P28" s="99">
        <v>70227917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-25597050</v>
      </c>
      <c r="F29" s="99">
        <f aca="true" t="shared" si="3" ref="F29:P29">SUM(F27-F28)</f>
        <v>-4704257</v>
      </c>
      <c r="G29" s="99">
        <f t="shared" si="3"/>
        <v>-3697748</v>
      </c>
      <c r="H29" s="99">
        <f t="shared" si="3"/>
        <v>-2590748</v>
      </c>
      <c r="I29" s="99">
        <f t="shared" si="3"/>
        <v>-1357899</v>
      </c>
      <c r="J29" s="99">
        <f t="shared" si="3"/>
        <v>-17214</v>
      </c>
      <c r="K29" s="99">
        <f t="shared" si="3"/>
        <v>7723426</v>
      </c>
      <c r="L29" s="99">
        <f t="shared" si="3"/>
        <v>3272047</v>
      </c>
      <c r="M29" s="99">
        <f t="shared" si="3"/>
        <v>3435649</v>
      </c>
      <c r="N29" s="99">
        <f t="shared" si="3"/>
        <v>3607432</v>
      </c>
      <c r="O29" s="99">
        <f t="shared" si="3"/>
        <v>3672029</v>
      </c>
      <c r="P29" s="99">
        <f t="shared" si="3"/>
        <v>3855631</v>
      </c>
    </row>
    <row r="30" spans="1:16" s="49" customFormat="1" ht="22.5" customHeight="1">
      <c r="A30" s="47" t="s">
        <v>20</v>
      </c>
      <c r="B30" s="60" t="s">
        <v>130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136</v>
      </c>
      <c r="C31" s="100"/>
      <c r="D31" s="46"/>
      <c r="E31" s="126">
        <f>(E7-E22-E23)/E27*100</f>
        <v>30.84768279594045</v>
      </c>
      <c r="F31" s="126">
        <f aca="true" t="shared" si="4" ref="F31:P31">F7/F27*100</f>
        <v>40.029967645820165</v>
      </c>
      <c r="G31" s="126">
        <f t="shared" si="4"/>
        <v>34.80274653624743</v>
      </c>
      <c r="H31" s="126">
        <f t="shared" si="4"/>
        <v>29.797722512711573</v>
      </c>
      <c r="I31" s="126">
        <f t="shared" si="4"/>
        <v>24.953584991565847</v>
      </c>
      <c r="J31" s="126">
        <f t="shared" si="4"/>
        <v>20.321540124300093</v>
      </c>
      <c r="K31" s="126">
        <f t="shared" si="4"/>
        <v>15.897265686601283</v>
      </c>
      <c r="L31" s="126">
        <f t="shared" si="4"/>
        <v>11.660122313792401</v>
      </c>
      <c r="M31" s="126">
        <f t="shared" si="4"/>
        <v>7.640546155544124</v>
      </c>
      <c r="N31" s="126">
        <f t="shared" si="4"/>
        <v>3.756289553513971</v>
      </c>
      <c r="O31" s="126">
        <f t="shared" si="4"/>
        <v>0.23742622856021944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131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2.1576833857806177</v>
      </c>
      <c r="F33" s="126">
        <f>F20/F27*100</f>
        <v>6.065882345237157</v>
      </c>
      <c r="G33" s="126">
        <f aca="true" t="shared" si="5" ref="G33:P33">G20/G27*100</f>
        <v>5.76076038259858</v>
      </c>
      <c r="H33" s="126">
        <f t="shared" si="5"/>
        <v>5.471358866074757</v>
      </c>
      <c r="I33" s="126">
        <f t="shared" si="5"/>
        <v>5.186770867622605</v>
      </c>
      <c r="J33" s="126">
        <f t="shared" si="5"/>
        <v>4.916489664037972</v>
      </c>
      <c r="K33" s="126">
        <f t="shared" si="5"/>
        <v>4.6615734020279</v>
      </c>
      <c r="L33" s="126">
        <f t="shared" si="5"/>
        <v>4.418776305211285</v>
      </c>
      <c r="M33" s="126">
        <f t="shared" si="5"/>
        <v>4.208359810606369</v>
      </c>
      <c r="N33" s="126">
        <f t="shared" si="5"/>
        <v>4.007960212997084</v>
      </c>
      <c r="O33" s="126">
        <f t="shared" si="5"/>
        <v>3.543669574248793</v>
      </c>
      <c r="P33" s="126">
        <f t="shared" si="5"/>
        <v>0.22612037965568282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49" t="s">
        <v>119</v>
      </c>
      <c r="B3" s="149"/>
      <c r="C3" s="149"/>
      <c r="D3" s="149"/>
    </row>
    <row r="4" ht="6.75" customHeight="1">
      <c r="A4" s="15"/>
    </row>
    <row r="5" ht="12.75">
      <c r="D5" s="10" t="s">
        <v>39</v>
      </c>
    </row>
    <row r="6" spans="1:4" ht="15" customHeight="1">
      <c r="A6" s="150" t="s">
        <v>55</v>
      </c>
      <c r="B6" s="150" t="s">
        <v>4</v>
      </c>
      <c r="C6" s="151" t="s">
        <v>56</v>
      </c>
      <c r="D6" s="151" t="s">
        <v>120</v>
      </c>
    </row>
    <row r="7" spans="1:4" ht="15" customHeight="1">
      <c r="A7" s="150"/>
      <c r="B7" s="150"/>
      <c r="C7" s="150"/>
      <c r="D7" s="151"/>
    </row>
    <row r="8" spans="1:4" ht="15.75" customHeight="1">
      <c r="A8" s="150"/>
      <c r="B8" s="150"/>
      <c r="C8" s="150"/>
      <c r="D8" s="151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124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126</v>
      </c>
      <c r="C12" s="78"/>
      <c r="D12" s="92">
        <f>D10-D11</f>
        <v>-25597050</v>
      </c>
    </row>
    <row r="13" spans="1:4" ht="18.75" customHeight="1">
      <c r="A13" s="147" t="s">
        <v>23</v>
      </c>
      <c r="B13" s="148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7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4" ht="15.75" customHeight="1">
      <c r="A17" s="80" t="s">
        <v>1</v>
      </c>
      <c r="B17" s="78" t="s">
        <v>26</v>
      </c>
      <c r="C17" s="76" t="s">
        <v>48</v>
      </c>
      <c r="D17" s="92"/>
    </row>
    <row r="18" spans="1:4" ht="15" customHeight="1">
      <c r="A18" s="76" t="s">
        <v>17</v>
      </c>
      <c r="B18" s="78" t="s">
        <v>84</v>
      </c>
      <c r="C18" s="76" t="s">
        <v>125</v>
      </c>
      <c r="D18" s="92"/>
    </row>
    <row r="19" spans="1:4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4" ht="15" customHeight="1">
      <c r="A20" s="76" t="s">
        <v>22</v>
      </c>
      <c r="B20" s="78" t="s">
        <v>98</v>
      </c>
      <c r="C20" s="76" t="s">
        <v>60</v>
      </c>
      <c r="D20" s="91"/>
    </row>
    <row r="21" spans="1:4" ht="15" customHeight="1">
      <c r="A21" s="76" t="s">
        <v>28</v>
      </c>
      <c r="B21" s="82" t="s">
        <v>46</v>
      </c>
      <c r="C21" s="76" t="s">
        <v>27</v>
      </c>
      <c r="D21" s="91"/>
    </row>
    <row r="22" spans="1:4" ht="18.75" customHeight="1">
      <c r="A22" s="147" t="s">
        <v>85</v>
      </c>
      <c r="B22" s="148"/>
      <c r="C22" s="76"/>
      <c r="D22" s="91"/>
    </row>
    <row r="23" spans="1:4" ht="16.5" customHeight="1">
      <c r="A23" s="76" t="s">
        <v>11</v>
      </c>
      <c r="B23" s="78" t="s">
        <v>49</v>
      </c>
      <c r="C23" s="76" t="s">
        <v>30</v>
      </c>
      <c r="D23" s="91"/>
    </row>
    <row r="24" spans="1:4" ht="13.5" customHeight="1">
      <c r="A24" s="80" t="s">
        <v>12</v>
      </c>
      <c r="B24" s="83" t="s">
        <v>29</v>
      </c>
      <c r="C24" s="80" t="s">
        <v>30</v>
      </c>
      <c r="D24" s="95"/>
    </row>
    <row r="25" spans="1:4" ht="38.25" customHeight="1">
      <c r="A25" s="76" t="s">
        <v>13</v>
      </c>
      <c r="B25" s="84" t="s">
        <v>52</v>
      </c>
      <c r="C25" s="76" t="s">
        <v>53</v>
      </c>
      <c r="D25" s="91"/>
    </row>
    <row r="26" spans="1:4" ht="14.25" customHeight="1">
      <c r="A26" s="80" t="s">
        <v>1</v>
      </c>
      <c r="B26" s="83" t="s">
        <v>50</v>
      </c>
      <c r="C26" s="80" t="s">
        <v>44</v>
      </c>
      <c r="D26" s="95"/>
    </row>
    <row r="27" spans="1:4" ht="15.75" customHeight="1">
      <c r="A27" s="76" t="s">
        <v>17</v>
      </c>
      <c r="B27" s="78" t="s">
        <v>51</v>
      </c>
      <c r="C27" s="76" t="s">
        <v>32</v>
      </c>
      <c r="D27" s="91"/>
    </row>
    <row r="28" spans="1:4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1" sqref="A1:J1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5" t="s">
        <v>165</v>
      </c>
      <c r="B1" s="155"/>
      <c r="C1" s="155"/>
      <c r="D1" s="155"/>
      <c r="E1" s="155"/>
      <c r="F1" s="155"/>
      <c r="G1" s="155"/>
      <c r="H1" s="155"/>
      <c r="I1" s="155"/>
      <c r="J1" s="155"/>
    </row>
    <row r="2" ht="12.75">
      <c r="J2" s="9" t="s">
        <v>39</v>
      </c>
    </row>
    <row r="3" spans="1:10" s="2" customFormat="1" ht="20.25" customHeight="1">
      <c r="A3" s="150" t="s">
        <v>2</v>
      </c>
      <c r="B3" s="152" t="s">
        <v>3</v>
      </c>
      <c r="C3" s="152" t="s">
        <v>89</v>
      </c>
      <c r="D3" s="151" t="s">
        <v>82</v>
      </c>
      <c r="E3" s="151" t="s">
        <v>91</v>
      </c>
      <c r="F3" s="151" t="s">
        <v>62</v>
      </c>
      <c r="G3" s="151"/>
      <c r="H3" s="151"/>
      <c r="I3" s="151"/>
      <c r="J3" s="151"/>
    </row>
    <row r="4" spans="1:10" s="2" customFormat="1" ht="20.25" customHeight="1">
      <c r="A4" s="150"/>
      <c r="B4" s="153"/>
      <c r="C4" s="153"/>
      <c r="D4" s="150"/>
      <c r="E4" s="151"/>
      <c r="F4" s="151" t="s">
        <v>80</v>
      </c>
      <c r="G4" s="151" t="s">
        <v>5</v>
      </c>
      <c r="H4" s="151"/>
      <c r="I4" s="151"/>
      <c r="J4" s="151" t="s">
        <v>81</v>
      </c>
    </row>
    <row r="5" spans="1:10" s="2" customFormat="1" ht="65.25" customHeight="1">
      <c r="A5" s="150"/>
      <c r="B5" s="154"/>
      <c r="C5" s="154"/>
      <c r="D5" s="150"/>
      <c r="E5" s="151"/>
      <c r="F5" s="151"/>
      <c r="G5" s="14" t="s">
        <v>77</v>
      </c>
      <c r="H5" s="14" t="s">
        <v>78</v>
      </c>
      <c r="I5" s="14" t="s">
        <v>92</v>
      </c>
      <c r="J5" s="151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19.5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19.5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19.5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19.5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19.5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19.5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19.5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156" t="s">
        <v>86</v>
      </c>
      <c r="B20" s="156"/>
      <c r="C20" s="156"/>
      <c r="D20" s="156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ht="12.75">
      <c r="A22" s="68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5" t="s">
        <v>164</v>
      </c>
      <c r="B1" s="155"/>
      <c r="C1" s="155"/>
      <c r="D1" s="155"/>
      <c r="E1" s="155"/>
      <c r="F1" s="155"/>
      <c r="G1" s="155"/>
      <c r="H1" s="155"/>
      <c r="I1" s="155"/>
      <c r="J1" s="155"/>
    </row>
    <row r="3" ht="12.75">
      <c r="J3" s="58" t="s">
        <v>39</v>
      </c>
    </row>
    <row r="4" spans="1:79" ht="20.25" customHeight="1">
      <c r="A4" s="150" t="s">
        <v>2</v>
      </c>
      <c r="B4" s="152" t="s">
        <v>3</v>
      </c>
      <c r="C4" s="152" t="s">
        <v>89</v>
      </c>
      <c r="D4" s="151" t="s">
        <v>82</v>
      </c>
      <c r="E4" s="151" t="s">
        <v>91</v>
      </c>
      <c r="F4" s="151" t="s">
        <v>62</v>
      </c>
      <c r="G4" s="151"/>
      <c r="H4" s="151"/>
      <c r="I4" s="151"/>
      <c r="J4" s="151"/>
      <c r="BX4" s="1"/>
      <c r="BY4" s="1"/>
      <c r="BZ4" s="1"/>
      <c r="CA4" s="1"/>
    </row>
    <row r="5" spans="1:79" ht="18" customHeight="1">
      <c r="A5" s="150"/>
      <c r="B5" s="153"/>
      <c r="C5" s="153"/>
      <c r="D5" s="150"/>
      <c r="E5" s="151"/>
      <c r="F5" s="151" t="s">
        <v>80</v>
      </c>
      <c r="G5" s="151" t="s">
        <v>5</v>
      </c>
      <c r="H5" s="151"/>
      <c r="I5" s="151"/>
      <c r="J5" s="151" t="s">
        <v>81</v>
      </c>
      <c r="BX5" s="1"/>
      <c r="BY5" s="1"/>
      <c r="BZ5" s="1"/>
      <c r="CA5" s="1"/>
    </row>
    <row r="6" spans="1:79" ht="69" customHeight="1">
      <c r="A6" s="150"/>
      <c r="B6" s="154"/>
      <c r="C6" s="154"/>
      <c r="D6" s="150"/>
      <c r="E6" s="151"/>
      <c r="F6" s="151"/>
      <c r="G6" s="14" t="s">
        <v>77</v>
      </c>
      <c r="H6" s="14" t="s">
        <v>78</v>
      </c>
      <c r="I6" s="14" t="s">
        <v>79</v>
      </c>
      <c r="J6" s="151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2100000</v>
      </c>
      <c r="F8" s="127">
        <v>2100000</v>
      </c>
      <c r="G8" s="127"/>
      <c r="H8" s="127"/>
      <c r="I8" s="127">
        <v>2100000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377310</v>
      </c>
      <c r="E9" s="111">
        <v>406370</v>
      </c>
      <c r="F9" s="111">
        <v>406370</v>
      </c>
      <c r="G9" s="111"/>
      <c r="H9" s="111"/>
      <c r="I9" s="111">
        <v>406370</v>
      </c>
      <c r="J9" s="111"/>
      <c r="BX9" s="1"/>
      <c r="BY9" s="1"/>
      <c r="BZ9" s="1"/>
      <c r="CA9" s="1"/>
    </row>
    <row r="10" spans="1:79" ht="19.5" customHeight="1">
      <c r="A10" s="130">
        <v>851</v>
      </c>
      <c r="B10" s="130">
        <v>85141</v>
      </c>
      <c r="C10" s="130"/>
      <c r="D10" s="111"/>
      <c r="E10" s="111">
        <v>40300</v>
      </c>
      <c r="F10" s="111">
        <v>40300</v>
      </c>
      <c r="G10" s="111"/>
      <c r="H10" s="111"/>
      <c r="I10" s="111">
        <v>40300</v>
      </c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57" t="s">
        <v>86</v>
      </c>
      <c r="B21" s="157"/>
      <c r="C21" s="157"/>
      <c r="D21" s="157"/>
      <c r="E21" s="128">
        <f aca="true" t="shared" si="0" ref="E21:J21">SUM(E8:E20)</f>
        <v>2546670</v>
      </c>
      <c r="F21" s="128">
        <f t="shared" si="0"/>
        <v>2546670</v>
      </c>
      <c r="G21" s="128">
        <f t="shared" si="0"/>
        <v>0</v>
      </c>
      <c r="H21" s="128">
        <f t="shared" si="0"/>
        <v>0</v>
      </c>
      <c r="I21" s="128">
        <f t="shared" si="0"/>
        <v>2546670</v>
      </c>
      <c r="J21" s="128">
        <f t="shared" si="0"/>
        <v>0</v>
      </c>
      <c r="BX21" s="1"/>
      <c r="BY21" s="1"/>
      <c r="BZ21" s="1"/>
      <c r="CA21" s="1"/>
    </row>
    <row r="23" ht="12.75">
      <c r="A23" s="68"/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  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LEGAL USER</cp:lastModifiedBy>
  <cp:lastPrinted>2008-11-14T07:39:08Z</cp:lastPrinted>
  <dcterms:created xsi:type="dcterms:W3CDTF">1998-12-09T13:02:10Z</dcterms:created>
  <dcterms:modified xsi:type="dcterms:W3CDTF">2008-11-19T12:16:54Z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