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1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<sst xmlns="http://schemas.openxmlformats.org/spreadsheetml/2006/main" count="280" uniqueCount="165">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</sst>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1" t="s">
        <v>54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6.5">
      <c r="A2" s="161" t="s">
        <v>140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49" t="s">
        <v>55</v>
      </c>
      <c r="B5" s="149" t="s">
        <v>0</v>
      </c>
      <c r="C5" s="150" t="s">
        <v>95</v>
      </c>
      <c r="D5" s="162" t="s">
        <v>61</v>
      </c>
      <c r="E5" s="163"/>
      <c r="F5" s="163"/>
      <c r="G5" s="164"/>
      <c r="H5" s="150" t="s">
        <v>7</v>
      </c>
      <c r="I5" s="150"/>
      <c r="J5" s="150" t="s">
        <v>96</v>
      </c>
      <c r="K5" s="150" t="s">
        <v>127</v>
      </c>
    </row>
    <row r="6" spans="1:11" ht="15" customHeight="1">
      <c r="A6" s="149"/>
      <c r="B6" s="149"/>
      <c r="C6" s="150"/>
      <c r="D6" s="150" t="s">
        <v>6</v>
      </c>
      <c r="E6" s="157" t="s">
        <v>5</v>
      </c>
      <c r="F6" s="158"/>
      <c r="G6" s="159"/>
      <c r="H6" s="150" t="s">
        <v>6</v>
      </c>
      <c r="I6" s="150" t="s">
        <v>58</v>
      </c>
      <c r="J6" s="150"/>
      <c r="K6" s="150"/>
    </row>
    <row r="7" spans="1:11" ht="18" customHeight="1">
      <c r="A7" s="149"/>
      <c r="B7" s="149"/>
      <c r="C7" s="150"/>
      <c r="D7" s="150"/>
      <c r="E7" s="165" t="s">
        <v>97</v>
      </c>
      <c r="F7" s="157" t="s">
        <v>5</v>
      </c>
      <c r="G7" s="159"/>
      <c r="H7" s="150"/>
      <c r="I7" s="150"/>
      <c r="J7" s="150"/>
      <c r="K7" s="150"/>
    </row>
    <row r="8" spans="1:11" ht="42" customHeight="1">
      <c r="A8" s="149"/>
      <c r="B8" s="149"/>
      <c r="C8" s="150"/>
      <c r="D8" s="150"/>
      <c r="E8" s="166"/>
      <c r="F8" s="70" t="s">
        <v>94</v>
      </c>
      <c r="G8" s="70" t="s">
        <v>93</v>
      </c>
      <c r="H8" s="150"/>
      <c r="I8" s="150"/>
      <c r="J8" s="150"/>
      <c r="K8" s="15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139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142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143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60" t="s">
        <v>86</v>
      </c>
      <c r="B28" s="160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ht="4.5" customHeight="1"/>
    <row r="30" ht="12.75" customHeight="1">
      <c r="A30" s="71"/>
    </row>
    <row r="31" ht="12.75">
      <c r="A31" s="71"/>
    </row>
    <row r="32" ht="12.75">
      <c r="A32" s="71"/>
    </row>
    <row r="33" ht="12.75">
      <c r="A33" s="71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7" t="s">
        <v>126</v>
      </c>
      <c r="B1" s="167"/>
      <c r="C1" s="167"/>
      <c r="D1" s="167"/>
      <c r="E1" s="167"/>
      <c r="F1" s="167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144</v>
      </c>
      <c r="F6" s="117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145</v>
      </c>
      <c r="F7" s="118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146</v>
      </c>
      <c r="F8" s="118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147</v>
      </c>
      <c r="F9" s="119">
        <v>82670</v>
      </c>
    </row>
    <row r="10" spans="1:6" ht="30" customHeight="1">
      <c r="A10" s="116">
        <v>5</v>
      </c>
      <c r="B10" s="22">
        <v>921</v>
      </c>
      <c r="C10" s="22">
        <v>92116</v>
      </c>
      <c r="D10" s="22">
        <v>2480</v>
      </c>
      <c r="E10" s="22" t="s">
        <v>148</v>
      </c>
      <c r="F10" s="120">
        <v>134820</v>
      </c>
    </row>
    <row r="11" spans="1:6" ht="30" customHeight="1">
      <c r="A11" s="145" t="s">
        <v>86</v>
      </c>
      <c r="B11" s="168"/>
      <c r="C11" s="168"/>
      <c r="D11" s="168"/>
      <c r="E11" s="169"/>
      <c r="F11" s="120">
        <f>SUM(F6:F10)</f>
        <v>1089663</v>
      </c>
    </row>
    <row r="13" ht="12.75">
      <c r="A13" s="71"/>
    </row>
    <row r="14" ht="12.75">
      <c r="A14" s="68"/>
    </row>
    <row r="16" ht="12.75">
      <c r="A16" s="68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1" t="s">
        <v>125</v>
      </c>
      <c r="B1" s="151"/>
      <c r="C1" s="151"/>
      <c r="D1" s="151"/>
      <c r="E1" s="151"/>
      <c r="F1" s="151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40</v>
      </c>
      <c r="F4" s="13" t="s">
        <v>41</v>
      </c>
    </row>
    <row r="5" spans="1:6" s="65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32">
        <v>1</v>
      </c>
      <c r="B6" s="132">
        <v>852</v>
      </c>
      <c r="C6" s="132">
        <v>85295</v>
      </c>
      <c r="D6" s="132">
        <v>2820</v>
      </c>
      <c r="E6" s="132" t="s">
        <v>152</v>
      </c>
      <c r="F6" s="135">
        <v>55000</v>
      </c>
    </row>
    <row r="7" spans="1:6" ht="30" customHeight="1">
      <c r="A7" s="133">
        <v>2</v>
      </c>
      <c r="B7" s="133">
        <v>921</v>
      </c>
      <c r="C7" s="133">
        <v>92195</v>
      </c>
      <c r="D7" s="133">
        <v>2820</v>
      </c>
      <c r="E7" s="133" t="s">
        <v>153</v>
      </c>
      <c r="F7" s="136">
        <v>20000</v>
      </c>
    </row>
    <row r="8" spans="1:6" ht="30" customHeight="1">
      <c r="A8" s="133">
        <v>3</v>
      </c>
      <c r="B8" s="133">
        <v>921</v>
      </c>
      <c r="C8" s="133">
        <v>92195</v>
      </c>
      <c r="D8" s="133">
        <v>2820</v>
      </c>
      <c r="E8" s="133" t="s">
        <v>154</v>
      </c>
      <c r="F8" s="136">
        <v>10000</v>
      </c>
    </row>
    <row r="9" spans="1:6" ht="30" customHeight="1">
      <c r="A9" s="138">
        <v>4</v>
      </c>
      <c r="B9" s="138">
        <v>921</v>
      </c>
      <c r="C9" s="138">
        <v>92195</v>
      </c>
      <c r="D9" s="138">
        <v>2820</v>
      </c>
      <c r="E9" s="138" t="s">
        <v>155</v>
      </c>
      <c r="F9" s="139">
        <v>6000</v>
      </c>
    </row>
    <row r="10" spans="1:6" ht="30" customHeight="1">
      <c r="A10" s="138">
        <v>5</v>
      </c>
      <c r="B10" s="138">
        <v>921</v>
      </c>
      <c r="C10" s="138">
        <v>92195</v>
      </c>
      <c r="D10" s="138">
        <v>2820</v>
      </c>
      <c r="E10" s="138" t="s">
        <v>156</v>
      </c>
      <c r="F10" s="139">
        <v>12000</v>
      </c>
    </row>
    <row r="11" spans="1:6" ht="30" customHeight="1">
      <c r="A11" s="138">
        <v>6</v>
      </c>
      <c r="B11" s="138">
        <v>921</v>
      </c>
      <c r="C11" s="138">
        <v>92195</v>
      </c>
      <c r="D11" s="138">
        <v>2820</v>
      </c>
      <c r="E11" s="138" t="s">
        <v>157</v>
      </c>
      <c r="F11" s="139">
        <v>25000</v>
      </c>
    </row>
    <row r="12" spans="1:6" ht="30" customHeight="1">
      <c r="A12" s="138">
        <v>7</v>
      </c>
      <c r="B12" s="138">
        <v>921</v>
      </c>
      <c r="C12" s="138">
        <v>92195</v>
      </c>
      <c r="D12" s="138">
        <v>2820</v>
      </c>
      <c r="E12" s="138" t="s">
        <v>158</v>
      </c>
      <c r="F12" s="139">
        <v>6000</v>
      </c>
    </row>
    <row r="13" spans="1:6" ht="30" customHeight="1">
      <c r="A13" s="138">
        <v>8</v>
      </c>
      <c r="B13" s="138">
        <v>921</v>
      </c>
      <c r="C13" s="138">
        <v>92195</v>
      </c>
      <c r="D13" s="138">
        <v>2820</v>
      </c>
      <c r="E13" s="138" t="s">
        <v>159</v>
      </c>
      <c r="F13" s="139">
        <v>9000</v>
      </c>
    </row>
    <row r="14" spans="1:6" ht="30" customHeight="1">
      <c r="A14" s="138">
        <v>9</v>
      </c>
      <c r="B14" s="138">
        <v>921</v>
      </c>
      <c r="C14" s="138">
        <v>92195</v>
      </c>
      <c r="D14" s="138">
        <v>2820</v>
      </c>
      <c r="E14" s="138" t="s">
        <v>160</v>
      </c>
      <c r="F14" s="139">
        <v>5000</v>
      </c>
    </row>
    <row r="15" spans="1:6" ht="102">
      <c r="A15" s="138">
        <v>10</v>
      </c>
      <c r="B15" s="138">
        <v>921</v>
      </c>
      <c r="C15" s="138">
        <v>92195</v>
      </c>
      <c r="D15" s="138">
        <v>2820</v>
      </c>
      <c r="E15" s="138" t="s">
        <v>164</v>
      </c>
      <c r="F15" s="139">
        <v>20000</v>
      </c>
    </row>
    <row r="16" spans="1:6" ht="30" customHeight="1">
      <c r="A16" s="138">
        <v>11</v>
      </c>
      <c r="B16" s="138">
        <v>921</v>
      </c>
      <c r="C16" s="138">
        <v>92195</v>
      </c>
      <c r="D16" s="138">
        <v>2820</v>
      </c>
      <c r="E16" s="138" t="s">
        <v>161</v>
      </c>
      <c r="F16" s="139">
        <v>70000</v>
      </c>
    </row>
    <row r="17" spans="1:6" ht="30" customHeight="1">
      <c r="A17" s="138">
        <v>12</v>
      </c>
      <c r="B17" s="138">
        <v>926</v>
      </c>
      <c r="C17" s="138">
        <v>92605</v>
      </c>
      <c r="D17" s="138">
        <v>2820</v>
      </c>
      <c r="E17" s="138" t="s">
        <v>162</v>
      </c>
      <c r="F17" s="139">
        <v>570000</v>
      </c>
    </row>
    <row r="18" spans="1:6" ht="30" customHeight="1">
      <c r="A18" s="134">
        <v>13</v>
      </c>
      <c r="B18" s="134">
        <v>926</v>
      </c>
      <c r="C18" s="134">
        <v>92605</v>
      </c>
      <c r="D18" s="134">
        <v>2820</v>
      </c>
      <c r="E18" s="134" t="s">
        <v>163</v>
      </c>
      <c r="F18" s="137">
        <v>30000</v>
      </c>
    </row>
    <row r="19" spans="1:6" ht="30" customHeight="1">
      <c r="A19" s="145" t="s">
        <v>86</v>
      </c>
      <c r="B19" s="168"/>
      <c r="C19" s="168"/>
      <c r="D19" s="168"/>
      <c r="E19" s="169"/>
      <c r="F19" s="120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0" t="s">
        <v>37</v>
      </c>
      <c r="B1" s="170"/>
      <c r="C1" s="170"/>
      <c r="D1" s="5"/>
      <c r="E1" s="5"/>
      <c r="F1" s="5"/>
      <c r="G1" s="5"/>
      <c r="H1" s="5"/>
      <c r="I1" s="5"/>
      <c r="J1" s="5"/>
    </row>
    <row r="2" spans="1:7" ht="19.5" customHeight="1">
      <c r="A2" s="170" t="s">
        <v>43</v>
      </c>
      <c r="B2" s="170"/>
      <c r="C2" s="170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124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149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150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151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PageLayoutView="0" workbookViewId="0" topLeftCell="A1">
      <selection activeCell="E29" sqref="E29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6" width="11.125" style="0" customWidth="1"/>
    <col min="7" max="7" width="10.375" style="0" customWidth="1"/>
    <col min="8" max="16" width="10.125" style="0" customWidth="1"/>
  </cols>
  <sheetData>
    <row r="1" spans="1:16" ht="18">
      <c r="A1" s="170" t="s">
        <v>123</v>
      </c>
      <c r="B1" s="170"/>
      <c r="C1" s="170"/>
      <c r="D1" s="170"/>
      <c r="E1" s="170"/>
      <c r="F1" s="170"/>
      <c r="G1" s="170"/>
      <c r="H1" s="170"/>
      <c r="I1" s="170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71" t="s">
        <v>55</v>
      </c>
      <c r="B4" s="171" t="s">
        <v>0</v>
      </c>
      <c r="C4" s="172" t="s">
        <v>138</v>
      </c>
      <c r="D4" s="174" t="s">
        <v>69</v>
      </c>
      <c r="E4" s="174"/>
      <c r="F4" s="174"/>
      <c r="G4" s="174"/>
      <c r="H4" s="174"/>
      <c r="I4" s="174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171"/>
      <c r="B5" s="171"/>
      <c r="C5" s="173"/>
      <c r="D5" s="75" t="s">
        <v>136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v>1298981</v>
      </c>
      <c r="D7" s="107">
        <v>0</v>
      </c>
      <c r="E7" s="108">
        <v>8313207</v>
      </c>
      <c r="F7" s="106">
        <f>(E12+F12+F17)-F21</f>
        <v>7494140</v>
      </c>
      <c r="G7" s="106">
        <f aca="true" t="shared" si="0" ref="G7:N7">(F7-G21)</f>
        <v>6620195</v>
      </c>
      <c r="H7" s="106">
        <f t="shared" si="0"/>
        <v>5687696</v>
      </c>
      <c r="I7" s="106">
        <f t="shared" si="0"/>
        <v>4692720</v>
      </c>
      <c r="J7" s="106">
        <f t="shared" si="0"/>
        <v>3631080</v>
      </c>
      <c r="K7" s="106">
        <f t="shared" si="0"/>
        <v>2498310</v>
      </c>
      <c r="L7" s="106">
        <f t="shared" si="0"/>
        <v>1289645</v>
      </c>
      <c r="M7" s="106">
        <f t="shared" si="0"/>
        <v>86406</v>
      </c>
      <c r="N7" s="106">
        <f t="shared" si="0"/>
        <v>0</v>
      </c>
      <c r="O7" s="106">
        <f>(N7-O22)</f>
        <v>0</v>
      </c>
      <c r="P7" s="106"/>
    </row>
    <row r="8" spans="1:16" s="48" customFormat="1" ht="15" customHeight="1">
      <c r="A8" s="50" t="s">
        <v>64</v>
      </c>
      <c r="B8" s="52" t="s">
        <v>112</v>
      </c>
      <c r="C8" s="100"/>
      <c r="D8" s="46"/>
      <c r="E8" s="109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131</v>
      </c>
      <c r="B9" s="53" t="s">
        <v>70</v>
      </c>
      <c r="C9" s="100"/>
      <c r="D9" s="46"/>
      <c r="E9" s="109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132</v>
      </c>
      <c r="B10" s="53" t="s">
        <v>71</v>
      </c>
      <c r="C10" s="100"/>
      <c r="D10" s="46"/>
      <c r="E10" s="109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133</v>
      </c>
      <c r="B11" s="53" t="s">
        <v>72</v>
      </c>
      <c r="C11" s="100"/>
      <c r="D11" s="46"/>
      <c r="E11" s="109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9">
        <f>SUM(E13:E16)</f>
        <v>8313207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131</v>
      </c>
      <c r="B13" s="53" t="s">
        <v>73</v>
      </c>
      <c r="C13" s="100"/>
      <c r="D13" s="46"/>
      <c r="E13" s="109">
        <v>8313207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132</v>
      </c>
      <c r="B14" s="53" t="s">
        <v>74</v>
      </c>
      <c r="C14" s="100"/>
      <c r="D14" s="46"/>
      <c r="E14" s="109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137</v>
      </c>
      <c r="C15" s="100"/>
      <c r="D15" s="46"/>
      <c r="E15" s="109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133</v>
      </c>
      <c r="B16" s="53" t="s">
        <v>63</v>
      </c>
      <c r="C16" s="100"/>
      <c r="D16" s="46"/>
      <c r="E16" s="109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>
        <f>C18+C19</f>
        <v>1298981</v>
      </c>
      <c r="D17" s="52"/>
      <c r="E17" s="140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131</v>
      </c>
      <c r="B18" s="74" t="s">
        <v>114</v>
      </c>
      <c r="C18" s="102">
        <v>1298981</v>
      </c>
      <c r="D18" s="74"/>
      <c r="E18" s="141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132</v>
      </c>
      <c r="B19" s="74" t="s">
        <v>115</v>
      </c>
      <c r="C19" s="102"/>
      <c r="D19" s="74"/>
      <c r="E19" s="141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SUM(E21+E25+E26)</f>
        <v>1328981</v>
      </c>
      <c r="F20" s="108">
        <f>SUM(F26+F21)</f>
        <v>1376052</v>
      </c>
      <c r="G20" s="108">
        <f aca="true" t="shared" si="1" ref="G20:P20">SUM(G26+G21)</f>
        <v>1376052</v>
      </c>
      <c r="H20" s="108">
        <f t="shared" si="1"/>
        <v>1376052</v>
      </c>
      <c r="I20" s="108">
        <f t="shared" si="1"/>
        <v>1376052</v>
      </c>
      <c r="J20" s="108">
        <f t="shared" si="1"/>
        <v>1376052</v>
      </c>
      <c r="K20" s="108">
        <f t="shared" si="1"/>
        <v>1376052</v>
      </c>
      <c r="L20" s="108">
        <f t="shared" si="1"/>
        <v>1376052</v>
      </c>
      <c r="M20" s="108">
        <f t="shared" si="1"/>
        <v>1291645</v>
      </c>
      <c r="N20" s="108">
        <f t="shared" si="1"/>
        <v>86406</v>
      </c>
      <c r="O20" s="108">
        <f t="shared" si="1"/>
        <v>0</v>
      </c>
      <c r="P20" s="108">
        <f t="shared" si="1"/>
        <v>0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142"/>
      <c r="F21" s="99">
        <f>SUM(F22:F24)</f>
        <v>819067</v>
      </c>
      <c r="G21" s="99">
        <f aca="true" t="shared" si="2" ref="G21:P21">SUM(G22:G24)</f>
        <v>873945</v>
      </c>
      <c r="H21" s="99">
        <f t="shared" si="2"/>
        <v>932499</v>
      </c>
      <c r="I21" s="99">
        <f t="shared" si="2"/>
        <v>994976</v>
      </c>
      <c r="J21" s="99">
        <f t="shared" si="2"/>
        <v>1061640</v>
      </c>
      <c r="K21" s="99">
        <f t="shared" si="2"/>
        <v>1132770</v>
      </c>
      <c r="L21" s="99">
        <f t="shared" si="2"/>
        <v>1208665</v>
      </c>
      <c r="M21" s="99">
        <f t="shared" si="2"/>
        <v>1203239</v>
      </c>
      <c r="N21" s="99">
        <f t="shared" si="2"/>
        <v>86406</v>
      </c>
      <c r="O21" s="99">
        <f t="shared" si="2"/>
        <v>0</v>
      </c>
      <c r="P21" s="99">
        <f t="shared" si="2"/>
        <v>0</v>
      </c>
    </row>
    <row r="22" spans="1:16" s="48" customFormat="1" ht="15" customHeight="1">
      <c r="A22" s="54" t="s">
        <v>131</v>
      </c>
      <c r="B22" s="53" t="s">
        <v>103</v>
      </c>
      <c r="C22" s="100"/>
      <c r="D22" s="46"/>
      <c r="E22" s="143"/>
      <c r="F22" s="109">
        <v>819067</v>
      </c>
      <c r="G22" s="109">
        <v>873945</v>
      </c>
      <c r="H22" s="109">
        <v>932499</v>
      </c>
      <c r="I22" s="109">
        <v>994976</v>
      </c>
      <c r="J22" s="109">
        <v>1061640</v>
      </c>
      <c r="K22" s="109">
        <v>1132770</v>
      </c>
      <c r="L22" s="109">
        <v>1208665</v>
      </c>
      <c r="M22" s="109">
        <v>1203239</v>
      </c>
      <c r="N22" s="109">
        <v>86406</v>
      </c>
      <c r="O22" s="109"/>
      <c r="P22" s="109"/>
    </row>
    <row r="23" spans="1:16" s="48" customFormat="1" ht="15" customHeight="1">
      <c r="A23" s="54" t="s">
        <v>132</v>
      </c>
      <c r="B23" s="53" t="s">
        <v>105</v>
      </c>
      <c r="C23" s="100"/>
      <c r="D23" s="46"/>
      <c r="E23" s="143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133</v>
      </c>
      <c r="B24" s="53" t="s">
        <v>104</v>
      </c>
      <c r="C24" s="100"/>
      <c r="D24" s="46"/>
      <c r="E24" s="143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144">
        <v>1298981</v>
      </c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30000</v>
      </c>
      <c r="F26" s="104">
        <v>556985</v>
      </c>
      <c r="G26" s="104">
        <v>502107</v>
      </c>
      <c r="H26" s="104">
        <v>443553</v>
      </c>
      <c r="I26" s="104">
        <v>381076</v>
      </c>
      <c r="J26" s="104">
        <v>314412</v>
      </c>
      <c r="K26" s="104">
        <v>243282</v>
      </c>
      <c r="L26" s="104">
        <v>167387</v>
      </c>
      <c r="M26" s="104">
        <v>88406</v>
      </c>
      <c r="N26" s="104"/>
      <c r="O26" s="104"/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72726295</v>
      </c>
      <c r="F27" s="99">
        <v>81215112</v>
      </c>
      <c r="G27" s="99">
        <v>78276634</v>
      </c>
      <c r="H27" s="99">
        <v>78864047</v>
      </c>
      <c r="I27" s="99">
        <v>82750124</v>
      </c>
      <c r="J27" s="99">
        <v>84415546</v>
      </c>
      <c r="K27" s="99">
        <v>86525935</v>
      </c>
      <c r="L27" s="99">
        <v>87391194</v>
      </c>
      <c r="M27" s="99">
        <v>89139018</v>
      </c>
      <c r="N27" s="99">
        <v>89584713</v>
      </c>
      <c r="O27" s="99">
        <v>80555760</v>
      </c>
      <c r="P27" s="99">
        <v>81361318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92060640</v>
      </c>
      <c r="F28" s="99">
        <v>80766906</v>
      </c>
      <c r="G28" s="99">
        <v>77420989</v>
      </c>
      <c r="H28" s="99">
        <v>77896896</v>
      </c>
      <c r="I28" s="99">
        <v>80941198</v>
      </c>
      <c r="J28" s="99">
        <v>77467229</v>
      </c>
      <c r="K28" s="99">
        <v>85415546</v>
      </c>
      <c r="L28" s="99">
        <v>86525935</v>
      </c>
      <c r="M28" s="99">
        <v>88333935</v>
      </c>
      <c r="N28" s="99">
        <v>88500000</v>
      </c>
      <c r="O28" s="99">
        <v>76251300</v>
      </c>
      <c r="P28" s="99">
        <v>80530084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-19334345</v>
      </c>
      <c r="F29" s="99">
        <f aca="true" t="shared" si="3" ref="F29:P29">SUM(F27-F28)</f>
        <v>448206</v>
      </c>
      <c r="G29" s="99">
        <f t="shared" si="3"/>
        <v>855645</v>
      </c>
      <c r="H29" s="99">
        <f t="shared" si="3"/>
        <v>967151</v>
      </c>
      <c r="I29" s="99">
        <f t="shared" si="3"/>
        <v>1808926</v>
      </c>
      <c r="J29" s="99">
        <f t="shared" si="3"/>
        <v>6948317</v>
      </c>
      <c r="K29" s="99">
        <f t="shared" si="3"/>
        <v>1110389</v>
      </c>
      <c r="L29" s="99">
        <f t="shared" si="3"/>
        <v>865259</v>
      </c>
      <c r="M29" s="99">
        <f t="shared" si="3"/>
        <v>805083</v>
      </c>
      <c r="N29" s="99">
        <f t="shared" si="3"/>
        <v>1084713</v>
      </c>
      <c r="O29" s="99">
        <f t="shared" si="3"/>
        <v>4304460</v>
      </c>
      <c r="P29" s="99">
        <f t="shared" si="3"/>
        <v>831234</v>
      </c>
    </row>
    <row r="30" spans="1:16" s="49" customFormat="1" ht="22.5" customHeight="1">
      <c r="A30" s="47" t="s">
        <v>20</v>
      </c>
      <c r="B30" s="60" t="s">
        <v>134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141</v>
      </c>
      <c r="C31" s="100"/>
      <c r="D31" s="46"/>
      <c r="E31" s="126">
        <f>(E7-E22-E23)/E27*100</f>
        <v>11.430813297996274</v>
      </c>
      <c r="F31" s="126">
        <f aca="true" t="shared" si="4" ref="F31:P31">F7/F27*100</f>
        <v>9.227519134616227</v>
      </c>
      <c r="G31" s="126">
        <f t="shared" si="4"/>
        <v>8.457434436948324</v>
      </c>
      <c r="H31" s="126">
        <f t="shared" si="4"/>
        <v>7.212026539799561</v>
      </c>
      <c r="I31" s="126">
        <f t="shared" si="4"/>
        <v>5.670952227213581</v>
      </c>
      <c r="J31" s="126">
        <f t="shared" si="4"/>
        <v>4.30143518825312</v>
      </c>
      <c r="K31" s="126">
        <f t="shared" si="4"/>
        <v>2.8873539476920995</v>
      </c>
      <c r="L31" s="126">
        <f t="shared" si="4"/>
        <v>1.4757150474451692</v>
      </c>
      <c r="M31" s="126">
        <f t="shared" si="4"/>
        <v>0.09693398237795262</v>
      </c>
      <c r="N31" s="126">
        <f t="shared" si="4"/>
        <v>0</v>
      </c>
      <c r="O31" s="126">
        <f t="shared" si="4"/>
        <v>0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135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1.8273734417517076</v>
      </c>
      <c r="F33" s="126">
        <f>F20/F27*100</f>
        <v>1.6943299911967122</v>
      </c>
      <c r="G33" s="126">
        <f aca="true" t="shared" si="5" ref="G33:P33">G20/G27*100</f>
        <v>1.757934558095587</v>
      </c>
      <c r="H33" s="126">
        <f t="shared" si="5"/>
        <v>1.744840713031123</v>
      </c>
      <c r="I33" s="126">
        <f t="shared" si="5"/>
        <v>1.6629002271948257</v>
      </c>
      <c r="J33" s="126">
        <f t="shared" si="5"/>
        <v>1.6300931110485264</v>
      </c>
      <c r="K33" s="126">
        <f t="shared" si="5"/>
        <v>1.5903347360534157</v>
      </c>
      <c r="L33" s="126">
        <f t="shared" si="5"/>
        <v>1.5745888538838362</v>
      </c>
      <c r="M33" s="126">
        <f t="shared" si="5"/>
        <v>1.4490231427050273</v>
      </c>
      <c r="N33" s="126">
        <f t="shared" si="5"/>
        <v>0.09645172385605566</v>
      </c>
      <c r="O33" s="126">
        <f t="shared" si="5"/>
        <v>0</v>
      </c>
      <c r="P33" s="126">
        <f t="shared" si="5"/>
        <v>0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48" t="s">
        <v>119</v>
      </c>
      <c r="B3" s="148"/>
      <c r="C3" s="148"/>
      <c r="D3" s="148"/>
    </row>
    <row r="4" ht="6.75" customHeight="1">
      <c r="A4" s="15"/>
    </row>
    <row r="5" ht="12.75">
      <c r="D5" s="10" t="s">
        <v>39</v>
      </c>
    </row>
    <row r="6" spans="1:4" ht="15" customHeight="1">
      <c r="A6" s="149" t="s">
        <v>55</v>
      </c>
      <c r="B6" s="149" t="s">
        <v>4</v>
      </c>
      <c r="C6" s="150" t="s">
        <v>56</v>
      </c>
      <c r="D6" s="150" t="s">
        <v>120</v>
      </c>
    </row>
    <row r="7" spans="1:4" ht="15" customHeight="1">
      <c r="A7" s="149"/>
      <c r="B7" s="149"/>
      <c r="C7" s="149"/>
      <c r="D7" s="150"/>
    </row>
    <row r="8" spans="1:4" ht="15.75" customHeight="1">
      <c r="A8" s="149"/>
      <c r="B8" s="149"/>
      <c r="C8" s="149"/>
      <c r="D8" s="150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128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130</v>
      </c>
      <c r="C12" s="78"/>
      <c r="D12" s="92">
        <f>D10-D11</f>
        <v>-25597050</v>
      </c>
    </row>
    <row r="13" spans="1:4" ht="18.75" customHeight="1">
      <c r="A13" s="146" t="s">
        <v>23</v>
      </c>
      <c r="B13" s="147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7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4" ht="15.75" customHeight="1">
      <c r="A17" s="80" t="s">
        <v>1</v>
      </c>
      <c r="B17" s="78" t="s">
        <v>26</v>
      </c>
      <c r="C17" s="76" t="s">
        <v>48</v>
      </c>
      <c r="D17" s="92"/>
    </row>
    <row r="18" spans="1:4" ht="15" customHeight="1">
      <c r="A18" s="76" t="s">
        <v>17</v>
      </c>
      <c r="B18" s="78" t="s">
        <v>84</v>
      </c>
      <c r="C18" s="76" t="s">
        <v>129</v>
      </c>
      <c r="D18" s="92"/>
    </row>
    <row r="19" spans="1:4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4" ht="15" customHeight="1">
      <c r="A20" s="76" t="s">
        <v>22</v>
      </c>
      <c r="B20" s="78" t="s">
        <v>98</v>
      </c>
      <c r="C20" s="76" t="s">
        <v>60</v>
      </c>
      <c r="D20" s="91"/>
    </row>
    <row r="21" spans="1:4" ht="15" customHeight="1">
      <c r="A21" s="76" t="s">
        <v>28</v>
      </c>
      <c r="B21" s="82" t="s">
        <v>46</v>
      </c>
      <c r="C21" s="76" t="s">
        <v>27</v>
      </c>
      <c r="D21" s="91"/>
    </row>
    <row r="22" spans="1:4" ht="18.75" customHeight="1">
      <c r="A22" s="146" t="s">
        <v>85</v>
      </c>
      <c r="B22" s="147"/>
      <c r="C22" s="76"/>
      <c r="D22" s="91"/>
    </row>
    <row r="23" spans="1:4" ht="16.5" customHeight="1">
      <c r="A23" s="76" t="s">
        <v>11</v>
      </c>
      <c r="B23" s="78" t="s">
        <v>49</v>
      </c>
      <c r="C23" s="76" t="s">
        <v>30</v>
      </c>
      <c r="D23" s="91"/>
    </row>
    <row r="24" spans="1:4" ht="13.5" customHeight="1">
      <c r="A24" s="80" t="s">
        <v>12</v>
      </c>
      <c r="B24" s="83" t="s">
        <v>29</v>
      </c>
      <c r="C24" s="80" t="s">
        <v>30</v>
      </c>
      <c r="D24" s="95"/>
    </row>
    <row r="25" spans="1:4" ht="38.25" customHeight="1">
      <c r="A25" s="76" t="s">
        <v>13</v>
      </c>
      <c r="B25" s="84" t="s">
        <v>52</v>
      </c>
      <c r="C25" s="76" t="s">
        <v>53</v>
      </c>
      <c r="D25" s="91"/>
    </row>
    <row r="26" spans="1:4" ht="14.25" customHeight="1">
      <c r="A26" s="80" t="s">
        <v>1</v>
      </c>
      <c r="B26" s="83" t="s">
        <v>50</v>
      </c>
      <c r="C26" s="80" t="s">
        <v>44</v>
      </c>
      <c r="D26" s="95"/>
    </row>
    <row r="27" spans="1:4" ht="15.75" customHeight="1">
      <c r="A27" s="76" t="s">
        <v>17</v>
      </c>
      <c r="B27" s="78" t="s">
        <v>51</v>
      </c>
      <c r="C27" s="76" t="s">
        <v>32</v>
      </c>
      <c r="D27" s="91"/>
    </row>
    <row r="28" spans="1:4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1" t="s">
        <v>121</v>
      </c>
      <c r="B1" s="151"/>
      <c r="C1" s="151"/>
      <c r="D1" s="151"/>
      <c r="E1" s="151"/>
      <c r="F1" s="151"/>
      <c r="G1" s="151"/>
      <c r="H1" s="151"/>
      <c r="I1" s="151"/>
      <c r="J1" s="151"/>
    </row>
    <row r="2" ht="12.75">
      <c r="J2" s="9" t="s">
        <v>39</v>
      </c>
    </row>
    <row r="3" spans="1:10" s="2" customFormat="1" ht="20.25" customHeight="1">
      <c r="A3" s="149" t="s">
        <v>2</v>
      </c>
      <c r="B3" s="153" t="s">
        <v>3</v>
      </c>
      <c r="C3" s="153" t="s">
        <v>89</v>
      </c>
      <c r="D3" s="150" t="s">
        <v>82</v>
      </c>
      <c r="E3" s="150" t="s">
        <v>91</v>
      </c>
      <c r="F3" s="150" t="s">
        <v>62</v>
      </c>
      <c r="G3" s="150"/>
      <c r="H3" s="150"/>
      <c r="I3" s="150"/>
      <c r="J3" s="150"/>
    </row>
    <row r="4" spans="1:10" s="2" customFormat="1" ht="20.25" customHeight="1">
      <c r="A4" s="149"/>
      <c r="B4" s="154"/>
      <c r="C4" s="154"/>
      <c r="D4" s="149"/>
      <c r="E4" s="150"/>
      <c r="F4" s="150" t="s">
        <v>80</v>
      </c>
      <c r="G4" s="150" t="s">
        <v>5</v>
      </c>
      <c r="H4" s="150"/>
      <c r="I4" s="150"/>
      <c r="J4" s="150" t="s">
        <v>81</v>
      </c>
    </row>
    <row r="5" spans="1:10" s="2" customFormat="1" ht="65.25" customHeight="1">
      <c r="A5" s="149"/>
      <c r="B5" s="155"/>
      <c r="C5" s="155"/>
      <c r="D5" s="149"/>
      <c r="E5" s="150"/>
      <c r="F5" s="150"/>
      <c r="G5" s="14" t="s">
        <v>77</v>
      </c>
      <c r="H5" s="14" t="s">
        <v>78</v>
      </c>
      <c r="I5" s="14" t="s">
        <v>92</v>
      </c>
      <c r="J5" s="15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19.5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19.5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19.5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19.5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19.5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19.5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19.5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152" t="s">
        <v>86</v>
      </c>
      <c r="B20" s="152"/>
      <c r="C20" s="152"/>
      <c r="D20" s="152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ht="12.75">
      <c r="A22" s="68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1" t="s">
        <v>122</v>
      </c>
      <c r="B1" s="151"/>
      <c r="C1" s="151"/>
      <c r="D1" s="151"/>
      <c r="E1" s="151"/>
      <c r="F1" s="151"/>
      <c r="G1" s="151"/>
      <c r="H1" s="151"/>
      <c r="I1" s="151"/>
      <c r="J1" s="151"/>
    </row>
    <row r="3" ht="12.75">
      <c r="J3" s="58" t="s">
        <v>39</v>
      </c>
    </row>
    <row r="4" spans="1:79" ht="20.25" customHeight="1">
      <c r="A4" s="149" t="s">
        <v>2</v>
      </c>
      <c r="B4" s="153" t="s">
        <v>3</v>
      </c>
      <c r="C4" s="153" t="s">
        <v>89</v>
      </c>
      <c r="D4" s="150" t="s">
        <v>82</v>
      </c>
      <c r="E4" s="150" t="s">
        <v>91</v>
      </c>
      <c r="F4" s="150" t="s">
        <v>62</v>
      </c>
      <c r="G4" s="150"/>
      <c r="H4" s="150"/>
      <c r="I4" s="150"/>
      <c r="J4" s="150"/>
      <c r="BX4" s="1"/>
      <c r="BY4" s="1"/>
      <c r="BZ4" s="1"/>
      <c r="CA4" s="1"/>
    </row>
    <row r="5" spans="1:79" ht="18" customHeight="1">
      <c r="A5" s="149"/>
      <c r="B5" s="154"/>
      <c r="C5" s="154"/>
      <c r="D5" s="149"/>
      <c r="E5" s="150"/>
      <c r="F5" s="150" t="s">
        <v>80</v>
      </c>
      <c r="G5" s="150" t="s">
        <v>5</v>
      </c>
      <c r="H5" s="150"/>
      <c r="I5" s="150"/>
      <c r="J5" s="150" t="s">
        <v>81</v>
      </c>
      <c r="BX5" s="1"/>
      <c r="BY5" s="1"/>
      <c r="BZ5" s="1"/>
      <c r="CA5" s="1"/>
    </row>
    <row r="6" spans="1:79" ht="69" customHeight="1">
      <c r="A6" s="149"/>
      <c r="B6" s="155"/>
      <c r="C6" s="155"/>
      <c r="D6" s="149"/>
      <c r="E6" s="150"/>
      <c r="F6" s="150"/>
      <c r="G6" s="14" t="s">
        <v>77</v>
      </c>
      <c r="H6" s="14" t="s">
        <v>78</v>
      </c>
      <c r="I6" s="14" t="s">
        <v>79</v>
      </c>
      <c r="J6" s="15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1550910</v>
      </c>
      <c r="F8" s="127">
        <v>1550910</v>
      </c>
      <c r="G8" s="127"/>
      <c r="H8" s="127"/>
      <c r="I8" s="127">
        <v>1550910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270000</v>
      </c>
      <c r="E9" s="111">
        <v>420000</v>
      </c>
      <c r="F9" s="111">
        <v>420000</v>
      </c>
      <c r="G9" s="111"/>
      <c r="H9" s="111"/>
      <c r="I9" s="111">
        <v>420000</v>
      </c>
      <c r="J9" s="111"/>
      <c r="BX9" s="1"/>
      <c r="BY9" s="1"/>
      <c r="BZ9" s="1"/>
      <c r="CA9" s="1"/>
    </row>
    <row r="10" spans="1:79" ht="19.5" customHeight="1">
      <c r="A10" s="130">
        <v>851</v>
      </c>
      <c r="B10" s="130">
        <v>85141</v>
      </c>
      <c r="C10" s="130">
        <v>2320</v>
      </c>
      <c r="D10" s="111"/>
      <c r="E10" s="111">
        <v>40300</v>
      </c>
      <c r="F10" s="111">
        <v>40300</v>
      </c>
      <c r="G10" s="111"/>
      <c r="H10" s="111"/>
      <c r="I10" s="111">
        <v>40300</v>
      </c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56" t="s">
        <v>86</v>
      </c>
      <c r="B21" s="156"/>
      <c r="C21" s="156"/>
      <c r="D21" s="156"/>
      <c r="E21" s="128">
        <f aca="true" t="shared" si="0" ref="E21:J21">SUM(E8:E20)</f>
        <v>2011210</v>
      </c>
      <c r="F21" s="128">
        <f t="shared" si="0"/>
        <v>2011210</v>
      </c>
      <c r="G21" s="128">
        <f t="shared" si="0"/>
        <v>0</v>
      </c>
      <c r="H21" s="128">
        <f t="shared" si="0"/>
        <v>0</v>
      </c>
      <c r="I21" s="128">
        <f t="shared" si="0"/>
        <v>2011210</v>
      </c>
      <c r="J21" s="128">
        <f t="shared" si="0"/>
        <v>0</v>
      </c>
      <c r="BX21" s="1"/>
      <c r="BY21" s="1"/>
      <c r="BZ21" s="1"/>
      <c r="CA21" s="1"/>
    </row>
    <row r="23" ht="12.75">
      <c r="A23" s="68"/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2008-09-23T07:42:51Z</cp:lastPrinted>
  <dcterms:created xsi:type="dcterms:W3CDTF">1998-12-09T13:02:10Z</dcterms:created>
  <dcterms:modified xsi:type="dcterms:W3CDTF">2008-10-16T08:43:58Z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