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550" windowHeight="10125" tabRatio="925" firstSheet="3" activeTab="3"/>
  </bookViews>
  <sheets>
    <sheet name="Arkusz1" sheetId="1" state="hidden" r:id="rId1"/>
    <sheet name="podział na śr. własne i dodatko" sheetId="2" r:id="rId2"/>
    <sheet name="programy" sheetId="3" state="hidden" r:id="rId3"/>
    <sheet name="WPI 2008-2010" sheetId="4" r:id="rId4"/>
  </sheets>
  <externalReferences>
    <externalReference r:id="rId7"/>
  </externalReferences>
  <definedNames>
    <definedName name="bemowo_s">#REF!</definedName>
    <definedName name="bialoleka_s">#REF!</definedName>
    <definedName name="bielany_s">#REF!</definedName>
    <definedName name="mokotow_s">#REF!</definedName>
    <definedName name="_xlnm.Print_Area" localSheetId="1">'podział na śr. własne i dodatko'!$D$1:$N$255</definedName>
    <definedName name="_xlnm.Print_Area" localSheetId="2">'programy'!$D$1:$N$1554</definedName>
    <definedName name="_xlnm.Print_Area" localSheetId="3">'WPI 2008-2010'!$D$1:$X$218</definedName>
    <definedName name="ochota_s">'WPI 2008-2010'!$202:$204</definedName>
    <definedName name="ogolnomiejskie_s">#REF!</definedName>
    <definedName name="pragapld_s">#REF!</definedName>
    <definedName name="pragapn_s">#REF!</definedName>
    <definedName name="rembertow_s">#REF!</definedName>
    <definedName name="srodmiescie_s">#REF!</definedName>
    <definedName name="stopka">#REF!</definedName>
    <definedName name="stopka1">#REF!</definedName>
    <definedName name="stopka2">#REF!</definedName>
    <definedName name="targowek_s">#REF!</definedName>
    <definedName name="_xlnm.Print_Titles" localSheetId="1">'podział na śr. własne i dodatko'!$5:$8</definedName>
    <definedName name="_xlnm.Print_Titles" localSheetId="2">'programy'!$5:$8</definedName>
    <definedName name="_xlnm.Print_Titles" localSheetId="3">'WPI 2008-2010'!$6:$9</definedName>
    <definedName name="ursus_s">#REF!</definedName>
    <definedName name="ursynow_s">#REF!</definedName>
    <definedName name="wawer_s">#REF!</definedName>
    <definedName name="wesola_s">#REF!</definedName>
    <definedName name="wilanow_s">#REF!</definedName>
    <definedName name="wlochy_s">#REF!</definedName>
    <definedName name="wola_s">#REF!</definedName>
    <definedName name="Z_2B6B978E_8C0A_48DB_AE8C_DEADA150331E_.wvu.Cols" localSheetId="3" hidden="1">'WPI 2008-2010'!$K:$K,'WPI 2008-2010'!$S:$W</definedName>
    <definedName name="Z_2B6B978E_8C0A_48DB_AE8C_DEADA150331E_.wvu.PrintArea" localSheetId="1" hidden="1">'podział na śr. własne i dodatko'!$D$1:$N$255</definedName>
    <definedName name="Z_2B6B978E_8C0A_48DB_AE8C_DEADA150331E_.wvu.PrintArea" localSheetId="2" hidden="1">'programy'!$D$1:$N$1554</definedName>
    <definedName name="Z_2B6B978E_8C0A_48DB_AE8C_DEADA150331E_.wvu.PrintArea" localSheetId="3" hidden="1">'WPI 2008-2010'!$D$1:$X$204</definedName>
    <definedName name="Z_2B6B978E_8C0A_48DB_AE8C_DEADA150331E_.wvu.PrintTitles" localSheetId="1" hidden="1">'podział na śr. własne i dodatko'!$5:$8</definedName>
    <definedName name="Z_2B6B978E_8C0A_48DB_AE8C_DEADA150331E_.wvu.PrintTitles" localSheetId="2" hidden="1">'programy'!$5:$8</definedName>
    <definedName name="Z_2B6B978E_8C0A_48DB_AE8C_DEADA150331E_.wvu.PrintTitles" localSheetId="3" hidden="1">'WPI 2008-2010'!$6:$9</definedName>
    <definedName name="zoliborz_s">#REF!</definedName>
  </definedNames>
  <calcPr fullCalcOnLoad="1"/>
</workbook>
</file>

<file path=xl/sharedStrings.xml><?xml version="1.0" encoding="utf-8"?>
<sst xmlns="http://schemas.openxmlformats.org/spreadsheetml/2006/main" count="1923" uniqueCount="142">
  <si>
    <t>ogółem.:</t>
  </si>
  <si>
    <t>PLANOWANE WYDATKI NA REALIZACJĘ ZADAŃ</t>
  </si>
  <si>
    <t>Rozpocz.</t>
  </si>
  <si>
    <t>Zakończ.</t>
  </si>
  <si>
    <t>Termin</t>
  </si>
  <si>
    <t>Przewidywana całkowita wysokość wydatków na inwestycję</t>
  </si>
  <si>
    <t xml:space="preserve">środki własne m.st. Warszawy </t>
  </si>
  <si>
    <t>Lp.</t>
  </si>
  <si>
    <t>Źródła finansowania</t>
  </si>
  <si>
    <t xml:space="preserve">Przed zmianą </t>
  </si>
  <si>
    <t xml:space="preserve">Po zmianie </t>
  </si>
  <si>
    <t>Bilans zmian</t>
  </si>
  <si>
    <t>nr</t>
  </si>
  <si>
    <t>Kod zadania</t>
  </si>
  <si>
    <t xml:space="preserve">Proponowana zmiana </t>
  </si>
  <si>
    <t>Po zmianie</t>
  </si>
  <si>
    <t>Pozycja finansowa (dział/rozdział/paragraf)</t>
  </si>
  <si>
    <t>Stanowisko finansowe (kod)</t>
  </si>
  <si>
    <t>budżet państwa. I inne</t>
  </si>
  <si>
    <t>środki własne m.st. Warszawy.:</t>
  </si>
  <si>
    <t>budżet państwa i inne.:</t>
  </si>
  <si>
    <t xml:space="preserve">2008 r.
</t>
  </si>
  <si>
    <t xml:space="preserve">2009 r. 
</t>
  </si>
  <si>
    <t xml:space="preserve">2010 r.
</t>
  </si>
  <si>
    <t xml:space="preserve">2011 r.
</t>
  </si>
  <si>
    <t xml:space="preserve">2012 r.
</t>
  </si>
  <si>
    <t>Załącznik Nr  …</t>
  </si>
  <si>
    <t xml:space="preserve">Łącznie w latach 2008-2012
</t>
  </si>
  <si>
    <t>ogółem
:</t>
  </si>
  <si>
    <t>ogółem:</t>
  </si>
  <si>
    <t>2009 r.</t>
  </si>
  <si>
    <t xml:space="preserve">Program budownictwa mieszkaniowego i gospodarki nieruchomościami </t>
  </si>
  <si>
    <t>Program usprawnienia funkcjonowania administracji publicznej</t>
  </si>
  <si>
    <t>Program rozwoju bazy edukacyjnej</t>
  </si>
  <si>
    <t>Program opieki zdrowotnej</t>
  </si>
  <si>
    <t>Program terenów zielonych</t>
  </si>
  <si>
    <t>Rezerwy</t>
  </si>
  <si>
    <t xml:space="preserve">Dzielnice Razem </t>
  </si>
  <si>
    <t xml:space="preserve">Dzielnica Śródmieście </t>
  </si>
  <si>
    <t xml:space="preserve"> </t>
  </si>
  <si>
    <t>Ogółem</t>
  </si>
  <si>
    <t xml:space="preserve">Wydatki na zadania własne </t>
  </si>
  <si>
    <t xml:space="preserve">Wydatki na zadania dodatkowe </t>
  </si>
  <si>
    <t>w</t>
  </si>
  <si>
    <t>d</t>
  </si>
  <si>
    <t>w zł</t>
  </si>
  <si>
    <t>Wieloletnie Programie Inwestycyjnym m.st. Warszawy - analiza zmian na programach</t>
  </si>
  <si>
    <t>Przed zmianą</t>
  </si>
  <si>
    <t>drog</t>
  </si>
  <si>
    <t>zdro</t>
  </si>
  <si>
    <t>tran</t>
  </si>
  <si>
    <t>śrd</t>
  </si>
  <si>
    <t>bp</t>
  </si>
  <si>
    <t>spr</t>
  </si>
  <si>
    <t>ps</t>
  </si>
  <si>
    <t>kul</t>
  </si>
  <si>
    <t>miesz</t>
  </si>
  <si>
    <t>adm</t>
  </si>
  <si>
    <t>edu</t>
  </si>
  <si>
    <t>ziel</t>
  </si>
  <si>
    <t>rez</t>
  </si>
  <si>
    <t xml:space="preserve">926.92601.W6050+000 </t>
  </si>
  <si>
    <t>C/OCH/X/9/2</t>
  </si>
  <si>
    <t>750.75023.W6060+000</t>
  </si>
  <si>
    <t>ogółem
                                                                                                                                                                                                                                                                                           :</t>
  </si>
  <si>
    <t>C/OCH/III/12/1</t>
  </si>
  <si>
    <t>U.05.000</t>
  </si>
  <si>
    <t xml:space="preserve"> 900.90004.W6050+000</t>
  </si>
  <si>
    <t>C/OCH/VIII/5/1</t>
  </si>
  <si>
    <t xml:space="preserve">ogółem
</t>
  </si>
  <si>
    <t>Zmiany w Załączniku pn.: Wieloletnie Programie Inwestycyjnym m.st. Warszawy</t>
  </si>
  <si>
    <t xml:space="preserve">Wyszczególnienie </t>
  </si>
  <si>
    <t>Razem</t>
  </si>
  <si>
    <t xml:space="preserve">Ogólnomiejskie </t>
  </si>
  <si>
    <t>Dzielnica Bemowo</t>
  </si>
  <si>
    <t>Dzielnica Bielany</t>
  </si>
  <si>
    <t>Dzielnica Mokotów</t>
  </si>
  <si>
    <t>Dzielnica Ochota</t>
  </si>
  <si>
    <t>Dzielnica Praga Południe</t>
  </si>
  <si>
    <t>Dzielnica Praga Północ</t>
  </si>
  <si>
    <t>Dzielnica Rembertów</t>
  </si>
  <si>
    <t>Dzielnica Targówek</t>
  </si>
  <si>
    <t>Dzielnica Ursus</t>
  </si>
  <si>
    <t>Dzielnica Ursynów</t>
  </si>
  <si>
    <t>Dzielnica Wawer</t>
  </si>
  <si>
    <t>Dzielnica Wesoła</t>
  </si>
  <si>
    <t>Dzielnica Wilanów</t>
  </si>
  <si>
    <t>Dzielnica Włochy</t>
  </si>
  <si>
    <t>Dzielnica Wola</t>
  </si>
  <si>
    <t>Dzielnica Żoliborz</t>
  </si>
  <si>
    <t>Dzielnica Białołęka</t>
  </si>
  <si>
    <t>Propozycja rozpisania zaangażowania wydatków po okresie Programu (kol. 24)</t>
  </si>
  <si>
    <t xml:space="preserve">Program rozwoju drogownictwa </t>
  </si>
  <si>
    <t>Program rozwoju transportu publicznego</t>
  </si>
  <si>
    <t>Program ochrony środowiska i gospodarki komunalnej</t>
  </si>
  <si>
    <t>Program poprawy bezpieczeństwa publicznego</t>
  </si>
  <si>
    <t>Program w zakresie sportu i rekreacji</t>
  </si>
  <si>
    <t>Program pomocy społecznej</t>
  </si>
  <si>
    <t xml:space="preserve">Program rozwoju instytucji kultury </t>
  </si>
  <si>
    <t>Zaangażowanie wydatków (wydatki do poniesienia po 2010 r.)</t>
  </si>
  <si>
    <t>środki własne gminy</t>
  </si>
  <si>
    <t>środki z funduszy UE i inne</t>
  </si>
  <si>
    <t>środki własne gminy.:</t>
  </si>
  <si>
    <t>Srodki z funduszy UE i inne.:</t>
  </si>
  <si>
    <t xml:space="preserve">środki własne gminy </t>
  </si>
  <si>
    <t>Łącznie w latach 2008-2010</t>
  </si>
  <si>
    <t>NAZWA ZADANIA</t>
  </si>
  <si>
    <t>Nazwa programu inwestycyjnego (Kod)*</t>
  </si>
  <si>
    <t>DGCiOU</t>
  </si>
  <si>
    <t xml:space="preserve">Koszty poniesione do 31.12.2007 r. </t>
  </si>
  <si>
    <r>
      <rPr>
        <b/>
        <sz val="8"/>
        <rFont val="Arial CE"/>
        <family val="0"/>
      </rPr>
      <t>*   Kody Programów Inwestycyjnych:</t>
    </r>
    <r>
      <rPr>
        <sz val="8"/>
        <rFont val="Arial CE"/>
        <family val="0"/>
      </rPr>
      <t xml:space="preserve">
    </t>
    </r>
    <r>
      <rPr>
        <b/>
        <sz val="8"/>
        <rFont val="Arial CE"/>
        <family val="0"/>
      </rPr>
      <t>DGCiOU</t>
    </r>
    <r>
      <rPr>
        <sz val="8"/>
        <rFont val="Arial CE"/>
        <family val="0"/>
      </rPr>
      <t xml:space="preserve"> - Drogi Gminne, Chodniki i Oświetlenie Uliczne
</t>
    </r>
  </si>
  <si>
    <t>Razem wydatki po zmianach</t>
  </si>
  <si>
    <t>Projekt modernizacji ul. Lutosławskiego w Klaudynie</t>
  </si>
  <si>
    <t>Budowa Centrum Kultury i Rekreacji wraz z biblioteką i basenem w Starych Babicach</t>
  </si>
  <si>
    <t>UK</t>
  </si>
  <si>
    <t>Budowa przedszkola w Bliznem Jasińskiego</t>
  </si>
  <si>
    <t xml:space="preserve">Zagospodarowanie terenów dla potrzeb wypoczynku, rekreacji i spotkań mieszkańców we wsi Latchorzew </t>
  </si>
  <si>
    <t>Budowa ośrodka sportowo-edukacyjnego w Zielonkach</t>
  </si>
  <si>
    <t>SiRoŚR</t>
  </si>
  <si>
    <t>Przebudowa boisk sportowych wraz z wyposażeniem przy Szkole Podstawowej we wsi Stare Babice</t>
  </si>
  <si>
    <t>Modernizacja sanitariatów w Szkole Podstawowej i Przedszkolu w Starych Babicach</t>
  </si>
  <si>
    <t>Budowa lokalnej infrastruktury społeczeństwa informacyjnego</t>
  </si>
  <si>
    <t>POM</t>
  </si>
  <si>
    <t>Zagospodarowanie działki gminnej w Babicach Nowych przy skrzyżowaniu ulic Warszawskiej, Ogrodniczej</t>
  </si>
  <si>
    <t>MK</t>
  </si>
  <si>
    <t>Modernizacja dachu Szkoły Podstawowej i Przedszkola we wsi Stare Babice</t>
  </si>
  <si>
    <t>Projekt i budowa budynku komunalnego z częścią przeznaczoną na Ośrodek Zdrowia w Starych Babicach</t>
  </si>
  <si>
    <t>Zmiana</t>
  </si>
  <si>
    <t>Budowa drogi gminnej we wsi Blizne Jasińskiego, ul. Kościuszki (na odcinku od ul. Łaszczyńskiego do ul. Chopina)</t>
  </si>
  <si>
    <t>Budowa zespołu sportowo - rekreacyjnego wraz z wyposażeniem  we wsi Blizne Jasińskiego wraz z modernizacją zbiornika wodnego pod roboczą nazwą "Złota Woda"</t>
  </si>
  <si>
    <t>Razem przed zmianami</t>
  </si>
  <si>
    <r>
      <t xml:space="preserve">UK </t>
    </r>
    <r>
      <rPr>
        <sz val="8"/>
        <rFont val="Arial CE"/>
        <family val="2"/>
      </rPr>
      <t>- Upowszechnianie Kultury</t>
    </r>
  </si>
  <si>
    <r>
      <t xml:space="preserve">OiWoSS </t>
    </r>
    <r>
      <rPr>
        <sz val="8"/>
        <rFont val="Arial CE"/>
        <family val="2"/>
      </rPr>
      <t>- Oświata i Wychowanie oraz Sport Szkolny</t>
    </r>
  </si>
  <si>
    <r>
      <t xml:space="preserve">SiRoŚR </t>
    </r>
    <r>
      <rPr>
        <sz val="8"/>
        <rFont val="Arial CE"/>
        <family val="2"/>
      </rPr>
      <t>- Sport i Rekreacja oraz Ścieżki Rowerowe</t>
    </r>
  </si>
  <si>
    <r>
      <t xml:space="preserve">POM </t>
    </r>
    <r>
      <rPr>
        <sz val="8"/>
        <rFont val="Arial CE"/>
        <family val="2"/>
      </rPr>
      <t>- Poprawa Obsługi Mieszkańców</t>
    </r>
  </si>
  <si>
    <r>
      <t xml:space="preserve">MK - </t>
    </r>
    <r>
      <rPr>
        <sz val="8"/>
        <rFont val="Arial CE"/>
        <family val="2"/>
      </rPr>
      <t>Mieszkalnictwo Komunalne</t>
    </r>
  </si>
  <si>
    <t>OiWoSS</t>
  </si>
  <si>
    <t>Rozbudowa budynku Zespołu Szkolno - Przedszkolnego w Borzecinie Dużym</t>
  </si>
  <si>
    <t xml:space="preserve">Urządzenie skweru u zbiegu ulic Warszawskiej i Spacerowej </t>
  </si>
  <si>
    <t>Przebudowa ul. Kutrzeby w Starych Babicach</t>
  </si>
  <si>
    <t xml:space="preserve">WIELOLETNI PROGRAM INWESTYCYJNY NA LATA 2008-2010 </t>
  </si>
  <si>
    <t>ogółem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</si>
</sst>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  <numFmt numFmtId="169" formatCode="d/mm"/>
    <numFmt numFmtId="170" formatCode="_-* #,##0.0\ _z_ł_-;\-* #,##0.0\ _z_ł_-;_-* &quot;-&quot;\ _z_ł_-;_-@_-"/>
    <numFmt numFmtId="171" formatCode="#,##0&quot;      &quot;;\-#,##0&quot;      &quot;;&quot; -      &quot;;@\ "/>
    <numFmt numFmtId="172" formatCode="[$-415]d\ mmmm\ yyyy"/>
    <numFmt numFmtId="173" formatCode="_-* #,##0\ _z_ł_-;\-* #,##0\ _z_ł_-;_-* &quot;- &quot;_z_ł_-;_-@_-"/>
    <numFmt numFmtId="174" formatCode="#,##0_-;#,##0\-;&quot; &quot;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18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6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10"/>
      <name val="Arial CE"/>
      <family val="0"/>
    </font>
    <font>
      <b/>
      <i/>
      <sz val="8"/>
      <color indexed="12"/>
      <name val="Arial CE"/>
      <family val="0"/>
    </font>
    <font>
      <b/>
      <i/>
      <sz val="18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b/>
      <i/>
      <sz val="12"/>
      <name val="Arial CE"/>
      <family val="0"/>
    </font>
    <font>
      <b/>
      <i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 CE"/>
      <family val="0"/>
    </font>
    <font>
      <b/>
      <sz val="10"/>
      <color indexed="10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4" fillId="0" borderId="0">
      <alignment/>
      <protection/>
    </xf>
    <xf numFmtId="0" fontId="4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256">
    <xf numFmtId="0" fontId="0" fillId="0" borderId="0" xfId="0" applyAlignment="1">
      <alignment/>
    </xf>
    <xf numFmtId="41" fontId="7" fillId="0" borderId="10" xfId="0" applyNumberFormat="1" applyFont="1" applyBorder="1" applyAlignment="1" applyProtection="1">
      <alignment vertical="center" wrapText="1"/>
      <protection/>
    </xf>
    <xf numFmtId="41" fontId="7" fillId="0" borderId="10" xfId="0" applyNumberFormat="1" applyFont="1" applyFill="1" applyBorder="1" applyAlignment="1" applyProtection="1">
      <alignment vertical="center" wrapText="1"/>
      <protection/>
    </xf>
    <xf numFmtId="41" fontId="2" fillId="0" borderId="10" xfId="0" applyNumberFormat="1" applyFont="1" applyBorder="1" applyAlignment="1" applyProtection="1">
      <alignment vertical="center" wrapText="1"/>
      <protection/>
    </xf>
    <xf numFmtId="41" fontId="2" fillId="0" borderId="10" xfId="0" applyNumberFormat="1" applyFont="1" applyFill="1" applyBorder="1" applyAlignment="1" applyProtection="1">
      <alignment vertical="center" wrapText="1"/>
      <protection/>
    </xf>
    <xf numFmtId="41" fontId="7" fillId="24" borderId="10" xfId="0" applyNumberFormat="1" applyFont="1" applyFill="1" applyBorder="1" applyAlignment="1" applyProtection="1">
      <alignment vertical="center" wrapText="1"/>
      <protection/>
    </xf>
    <xf numFmtId="41" fontId="11" fillId="0" borderId="10" xfId="0" applyNumberFormat="1" applyFont="1" applyBorder="1" applyAlignment="1" applyProtection="1">
      <alignment vertical="center" wrapText="1"/>
      <protection/>
    </xf>
    <xf numFmtId="41" fontId="11" fillId="0" borderId="10" xfId="0" applyNumberFormat="1" applyFont="1" applyFill="1" applyBorder="1" applyAlignment="1" applyProtection="1">
      <alignment vertical="center" wrapText="1"/>
      <protection/>
    </xf>
    <xf numFmtId="41" fontId="12" fillId="0" borderId="10" xfId="0" applyNumberFormat="1" applyFont="1" applyBorder="1" applyAlignment="1" applyProtection="1">
      <alignment vertical="center" wrapText="1"/>
      <protection/>
    </xf>
    <xf numFmtId="41" fontId="1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41" fontId="2" fillId="0" borderId="11" xfId="0" applyNumberFormat="1" applyFont="1" applyFill="1" applyBorder="1" applyAlignment="1" applyProtection="1">
      <alignment vertical="center" wrapText="1"/>
      <protection locked="0"/>
    </xf>
    <xf numFmtId="41" fontId="2" fillId="0" borderId="10" xfId="0" applyNumberFormat="1" applyFont="1" applyFill="1" applyBorder="1" applyAlignment="1" applyProtection="1">
      <alignment vertical="center" wrapText="1"/>
      <protection locked="0"/>
    </xf>
    <xf numFmtId="41" fontId="11" fillId="0" borderId="10" xfId="0" applyNumberFormat="1" applyFont="1" applyFill="1" applyBorder="1" applyAlignment="1" applyProtection="1">
      <alignment vertical="center" wrapText="1"/>
      <protection locked="0"/>
    </xf>
    <xf numFmtId="41" fontId="11" fillId="24" borderId="10" xfId="0" applyNumberFormat="1" applyFont="1" applyFill="1" applyBorder="1" applyAlignment="1" applyProtection="1">
      <alignment vertical="center" wrapText="1"/>
      <protection locked="0"/>
    </xf>
    <xf numFmtId="41" fontId="12" fillId="0" borderId="10" xfId="0" applyNumberFormat="1" applyFont="1" applyFill="1" applyBorder="1" applyAlignment="1" applyProtection="1">
      <alignment vertical="center" wrapText="1"/>
      <protection locked="0"/>
    </xf>
    <xf numFmtId="41" fontId="13" fillId="0" borderId="10" xfId="0" applyNumberFormat="1" applyFont="1" applyFill="1" applyBorder="1" applyAlignment="1" applyProtection="1">
      <alignment vertical="center" wrapText="1"/>
      <protection/>
    </xf>
    <xf numFmtId="41" fontId="13" fillId="24" borderId="10" xfId="0" applyNumberFormat="1" applyFont="1" applyFill="1" applyBorder="1" applyAlignment="1" applyProtection="1">
      <alignment vertical="center" wrapText="1"/>
      <protection/>
    </xf>
    <xf numFmtId="41" fontId="13" fillId="0" borderId="10" xfId="0" applyNumberFormat="1" applyFont="1" applyBorder="1" applyAlignment="1" applyProtection="1">
      <alignment vertical="center" wrapText="1"/>
      <protection/>
    </xf>
    <xf numFmtId="41" fontId="14" fillId="0" borderId="10" xfId="0" applyNumberFormat="1" applyFont="1" applyBorder="1" applyAlignment="1" applyProtection="1">
      <alignment vertical="center" wrapText="1"/>
      <protection/>
    </xf>
    <xf numFmtId="41" fontId="14" fillId="0" borderId="10" xfId="0" applyNumberFormat="1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3" fillId="24" borderId="1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1" fontId="12" fillId="24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41" fontId="2" fillId="24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Alignment="1" applyProtection="1">
      <alignment horizontal="center" vertical="center"/>
      <protection/>
    </xf>
    <xf numFmtId="0" fontId="10" fillId="25" borderId="0" xfId="0" applyFont="1" applyFill="1" applyAlignment="1" applyProtection="1">
      <alignment/>
      <protection/>
    </xf>
    <xf numFmtId="41" fontId="13" fillId="0" borderId="11" xfId="0" applyNumberFormat="1" applyFont="1" applyFill="1" applyBorder="1" applyAlignment="1" applyProtection="1">
      <alignment vertical="center" wrapText="1"/>
      <protection/>
    </xf>
    <xf numFmtId="41" fontId="13" fillId="24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>
      <alignment vertical="top" wrapText="1"/>
      <protection/>
    </xf>
    <xf numFmtId="3" fontId="25" fillId="0" borderId="10" xfId="52" applyNumberFormat="1" applyFont="1" applyBorder="1">
      <alignment/>
      <protection/>
    </xf>
    <xf numFmtId="3" fontId="24" fillId="0" borderId="10" xfId="52" applyNumberFormat="1" applyBorder="1">
      <alignment/>
      <protection/>
    </xf>
    <xf numFmtId="3" fontId="25" fillId="0" borderId="10" xfId="52" applyNumberFormat="1" applyFont="1" applyFill="1" applyBorder="1">
      <alignment/>
      <protection/>
    </xf>
    <xf numFmtId="0" fontId="24" fillId="0" borderId="10" xfId="52" applyBorder="1" applyAlignment="1">
      <alignment horizontal="center" vertical="center"/>
      <protection/>
    </xf>
    <xf numFmtId="3" fontId="26" fillId="0" borderId="10" xfId="52" applyNumberFormat="1" applyFont="1" applyBorder="1">
      <alignment/>
      <protection/>
    </xf>
    <xf numFmtId="3" fontId="24" fillId="0" borderId="10" xfId="52" applyNumberFormat="1" applyFont="1" applyBorder="1">
      <alignment/>
      <protection/>
    </xf>
    <xf numFmtId="41" fontId="0" fillId="0" borderId="0" xfId="0" applyNumberFormat="1" applyFont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 hidden="1"/>
    </xf>
    <xf numFmtId="41" fontId="14" fillId="0" borderId="11" xfId="0" applyNumberFormat="1" applyFont="1" applyFill="1" applyBorder="1" applyAlignment="1" applyProtection="1">
      <alignment vertical="center" wrapText="1"/>
      <protection locked="0"/>
    </xf>
    <xf numFmtId="41" fontId="14" fillId="0" borderId="10" xfId="0" applyNumberFormat="1" applyFont="1" applyFill="1" applyBorder="1" applyAlignment="1" applyProtection="1">
      <alignment vertical="center" wrapText="1"/>
      <protection locked="0"/>
    </xf>
    <xf numFmtId="41" fontId="27" fillId="0" borderId="10" xfId="0" applyNumberFormat="1" applyFont="1" applyFill="1" applyBorder="1" applyAlignment="1" applyProtection="1">
      <alignment vertical="center" wrapText="1"/>
      <protection/>
    </xf>
    <xf numFmtId="41" fontId="18" fillId="0" borderId="10" xfId="0" applyNumberFormat="1" applyFont="1" applyBorder="1" applyAlignment="1" applyProtection="1">
      <alignment horizontal="center" vertical="top" wrapText="1"/>
      <protection/>
    </xf>
    <xf numFmtId="41" fontId="7" fillId="22" borderId="10" xfId="0" applyNumberFormat="1" applyFont="1" applyFill="1" applyBorder="1" applyAlignment="1" applyProtection="1">
      <alignment vertical="center" wrapText="1"/>
      <protection/>
    </xf>
    <xf numFmtId="41" fontId="7" fillId="0" borderId="13" xfId="0" applyNumberFormat="1" applyFont="1" applyFill="1" applyBorder="1" applyAlignment="1" applyProtection="1">
      <alignment vertical="center" wrapText="1"/>
      <protection/>
    </xf>
    <xf numFmtId="41" fontId="0" fillId="24" borderId="11" xfId="0" applyNumberFormat="1" applyFont="1" applyFill="1" applyBorder="1" applyAlignment="1" applyProtection="1">
      <alignment horizontal="right" vertical="center" wrapText="1"/>
      <protection locked="0"/>
    </xf>
    <xf numFmtId="41" fontId="13" fillId="0" borderId="10" xfId="0" applyNumberFormat="1" applyFont="1" applyFill="1" applyBorder="1" applyAlignment="1" applyProtection="1">
      <alignment vertical="center" wrapText="1"/>
      <protection locked="0"/>
    </xf>
    <xf numFmtId="41" fontId="14" fillId="24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2" fillId="24" borderId="10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Fill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3" fontId="28" fillId="0" borderId="10" xfId="52" applyNumberFormat="1" applyFont="1" applyBorder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textRotation="90"/>
      <protection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/>
      <protection locked="0"/>
    </xf>
    <xf numFmtId="0" fontId="2" fillId="0" borderId="12" xfId="0" applyFont="1" applyFill="1" applyBorder="1" applyAlignment="1" applyProtection="1">
      <alignment horizontal="center" vertical="center" textRotation="90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left" vertical="top" wrapText="1" indent="1"/>
      <protection locked="0"/>
    </xf>
    <xf numFmtId="41" fontId="2" fillId="0" borderId="0" xfId="0" applyNumberFormat="1" applyFont="1" applyFill="1" applyBorder="1" applyAlignment="1" applyProtection="1">
      <alignment vertical="center" wrapText="1"/>
      <protection/>
    </xf>
    <xf numFmtId="0" fontId="29" fillId="0" borderId="16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 indent="1"/>
      <protection locked="0"/>
    </xf>
    <xf numFmtId="166" fontId="7" fillId="0" borderId="10" xfId="0" applyNumberFormat="1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166" fontId="7" fillId="20" borderId="10" xfId="0" applyNumberFormat="1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left" indent="1"/>
      <protection/>
    </xf>
    <xf numFmtId="0" fontId="0" fillId="0" borderId="0" xfId="0" applyFont="1" applyFill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left" indent="1"/>
      <protection/>
    </xf>
    <xf numFmtId="0" fontId="7" fillId="0" borderId="11" xfId="0" applyNumberFormat="1" applyFont="1" applyFill="1" applyBorder="1" applyAlignment="1" applyProtection="1">
      <alignment vertical="center" textRotation="90" wrapText="1"/>
      <protection locked="0"/>
    </xf>
    <xf numFmtId="0" fontId="2" fillId="0" borderId="11" xfId="0" applyFont="1" applyFill="1" applyBorder="1" applyAlignment="1" applyProtection="1">
      <alignment vertical="center" textRotation="90" wrapText="1"/>
      <protection locked="0"/>
    </xf>
    <xf numFmtId="0" fontId="2" fillId="0" borderId="11" xfId="0" applyFont="1" applyFill="1" applyBorder="1" applyAlignment="1" applyProtection="1">
      <alignment vertical="center" textRotation="90" wrapText="1"/>
      <protection locked="0"/>
    </xf>
    <xf numFmtId="0" fontId="8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Fill="1" applyBorder="1" applyAlignment="1" applyProtection="1">
      <alignment vertical="center" textRotation="90" wrapText="1"/>
      <protection locked="0"/>
    </xf>
    <xf numFmtId="0" fontId="2" fillId="0" borderId="14" xfId="0" applyFont="1" applyFill="1" applyBorder="1" applyAlignment="1" applyProtection="1">
      <alignment vertical="center" textRotation="90" wrapText="1"/>
      <protection locked="0"/>
    </xf>
    <xf numFmtId="0" fontId="2" fillId="0" borderId="14" xfId="0" applyFont="1" applyFill="1" applyBorder="1" applyAlignment="1" applyProtection="1">
      <alignment vertical="center" textRotation="90" wrapText="1"/>
      <protection locked="0"/>
    </xf>
    <xf numFmtId="0" fontId="8" fillId="0" borderId="14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7" fillId="0" borderId="12" xfId="0" applyNumberFormat="1" applyFont="1" applyFill="1" applyBorder="1" applyAlignment="1" applyProtection="1">
      <alignment vertical="center" textRotation="90" wrapText="1"/>
      <protection locked="0"/>
    </xf>
    <xf numFmtId="0" fontId="2" fillId="0" borderId="12" xfId="0" applyFont="1" applyFill="1" applyBorder="1" applyAlignment="1" applyProtection="1">
      <alignment vertical="center" textRotation="90" wrapText="1"/>
      <protection locked="0"/>
    </xf>
    <xf numFmtId="0" fontId="2" fillId="0" borderId="12" xfId="0" applyFont="1" applyFill="1" applyBorder="1" applyAlignment="1" applyProtection="1">
      <alignment vertical="center" textRotation="90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NumberFormat="1" applyFont="1" applyBorder="1" applyAlignment="1" applyProtection="1">
      <alignment horizontal="center" vertical="top" wrapText="1"/>
      <protection/>
    </xf>
    <xf numFmtId="0" fontId="8" fillId="0" borderId="15" xfId="0" applyNumberFormat="1" applyFont="1" applyBorder="1" applyAlignment="1" applyProtection="1">
      <alignment horizontal="center" vertical="top" wrapText="1"/>
      <protection/>
    </xf>
    <xf numFmtId="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17" xfId="0" applyNumberFormat="1" applyFont="1" applyBorder="1" applyAlignment="1" applyProtection="1">
      <alignment horizontal="center" vertical="top" wrapText="1"/>
      <protection/>
    </xf>
    <xf numFmtId="0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4" xfId="0" applyNumberFormat="1" applyFont="1" applyBorder="1" applyAlignment="1" applyProtection="1">
      <alignment horizontal="center" vertical="top" wrapText="1"/>
      <protection locked="0"/>
    </xf>
    <xf numFmtId="0" fontId="2" fillId="24" borderId="11" xfId="0" applyFont="1" applyFill="1" applyBorder="1" applyAlignment="1" applyProtection="1">
      <alignment horizontal="center" vertical="center" textRotation="90"/>
      <protection locked="0"/>
    </xf>
    <xf numFmtId="0" fontId="2" fillId="24" borderId="14" xfId="0" applyFont="1" applyFill="1" applyBorder="1" applyAlignment="1" applyProtection="1">
      <alignment horizontal="center" vertical="center" textRotation="90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/>
    </xf>
    <xf numFmtId="0" fontId="8" fillId="0" borderId="18" xfId="0" applyNumberFormat="1" applyFont="1" applyBorder="1" applyAlignment="1" applyProtection="1">
      <alignment horizontal="center" vertical="top" wrapText="1"/>
      <protection/>
    </xf>
    <xf numFmtId="0" fontId="8" fillId="0" borderId="19" xfId="0" applyNumberFormat="1" applyFont="1" applyBorder="1" applyAlignment="1" applyProtection="1">
      <alignment horizontal="center" vertical="top" wrapText="1"/>
      <protection/>
    </xf>
    <xf numFmtId="0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textRotation="90" wrapText="1"/>
      <protection locked="0"/>
    </xf>
    <xf numFmtId="0" fontId="2" fillId="24" borderId="14" xfId="0" applyFont="1" applyFill="1" applyBorder="1" applyAlignment="1" applyProtection="1">
      <alignment horizontal="center" vertical="center" textRotation="90" wrapText="1"/>
      <protection locked="0"/>
    </xf>
    <xf numFmtId="0" fontId="2" fillId="24" borderId="12" xfId="0" applyFont="1" applyFill="1" applyBorder="1" applyAlignment="1" applyProtection="1">
      <alignment horizontal="center" vertical="center" textRotation="90" wrapText="1"/>
      <protection locked="0"/>
    </xf>
    <xf numFmtId="0" fontId="8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15" xfId="0" applyNumberFormat="1" applyFont="1" applyBorder="1" applyAlignment="1" applyProtection="1">
      <alignment horizontal="center" vertical="top" wrapText="1"/>
      <protection/>
    </xf>
    <xf numFmtId="0" fontId="16" fillId="0" borderId="16" xfId="0" applyNumberFormat="1" applyFont="1" applyBorder="1" applyAlignment="1" applyProtection="1">
      <alignment horizontal="center" vertical="top" wrapText="1"/>
      <protection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22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4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5" xfId="0" applyNumberFormat="1" applyFont="1" applyBorder="1" applyAlignment="1" applyProtection="1">
      <alignment horizontal="center" vertical="top" wrapText="1"/>
      <protection/>
    </xf>
    <xf numFmtId="0" fontId="18" fillId="0" borderId="16" xfId="0" applyNumberFormat="1" applyFont="1" applyBorder="1" applyAlignment="1" applyProtection="1">
      <alignment horizontal="center" vertical="top" wrapText="1"/>
      <protection/>
    </xf>
    <xf numFmtId="0" fontId="17" fillId="0" borderId="15" xfId="0" applyFont="1" applyBorder="1" applyAlignment="1" applyProtection="1">
      <alignment horizontal="right" vertical="center" wrapText="1"/>
      <protection locked="0"/>
    </xf>
    <xf numFmtId="0" fontId="17" fillId="0" borderId="16" xfId="0" applyFont="1" applyBorder="1" applyAlignment="1" applyProtection="1">
      <alignment horizontal="right" vertical="center" wrapText="1"/>
      <protection locked="0"/>
    </xf>
    <xf numFmtId="0" fontId="17" fillId="0" borderId="17" xfId="0" applyFont="1" applyBorder="1" applyAlignment="1" applyProtection="1">
      <alignment horizontal="right" vertical="center" wrapText="1"/>
      <protection locked="0"/>
    </xf>
    <xf numFmtId="0" fontId="4" fillId="24" borderId="24" xfId="0" applyFont="1" applyFill="1" applyBorder="1" applyAlignment="1" applyProtection="1">
      <alignment horizontal="center" vertical="top"/>
      <protection/>
    </xf>
    <xf numFmtId="0" fontId="4" fillId="24" borderId="25" xfId="0" applyFont="1" applyFill="1" applyBorder="1" applyAlignment="1" applyProtection="1">
      <alignment horizontal="center" vertical="top"/>
      <protection/>
    </xf>
    <xf numFmtId="0" fontId="4" fillId="24" borderId="26" xfId="0" applyFont="1" applyFill="1" applyBorder="1" applyAlignment="1" applyProtection="1">
      <alignment horizontal="center" vertical="top"/>
      <protection/>
    </xf>
    <xf numFmtId="0" fontId="4" fillId="24" borderId="27" xfId="0" applyFont="1" applyFill="1" applyBorder="1" applyAlignment="1" applyProtection="1">
      <alignment horizontal="center" vertical="top"/>
      <protection/>
    </xf>
    <xf numFmtId="0" fontId="4" fillId="24" borderId="28" xfId="0" applyFont="1" applyFill="1" applyBorder="1" applyAlignment="1" applyProtection="1">
      <alignment horizontal="center" vertical="top"/>
      <protection/>
    </xf>
    <xf numFmtId="0" fontId="4" fillId="24" borderId="29" xfId="0" applyFont="1" applyFill="1" applyBorder="1" applyAlignment="1" applyProtection="1">
      <alignment horizontal="center" vertical="top"/>
      <protection/>
    </xf>
    <xf numFmtId="0" fontId="2" fillId="24" borderId="24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29" xfId="0" applyFont="1" applyFill="1" applyBorder="1" applyAlignment="1" applyProtection="1">
      <alignment horizontal="center" vertical="center" wrapText="1"/>
      <protection/>
    </xf>
    <xf numFmtId="0" fontId="2" fillId="24" borderId="3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right"/>
      <protection/>
    </xf>
    <xf numFmtId="0" fontId="2" fillId="24" borderId="16" xfId="0" applyFont="1" applyFill="1" applyBorder="1" applyAlignment="1" applyProtection="1">
      <alignment horizontal="right"/>
      <protection/>
    </xf>
    <xf numFmtId="0" fontId="2" fillId="24" borderId="17" xfId="0" applyFont="1" applyFill="1" applyBorder="1" applyAlignment="1" applyProtection="1">
      <alignment horizontal="right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2" fillId="24" borderId="23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1" fillId="25" borderId="20" xfId="0" applyNumberFormat="1" applyFont="1" applyFill="1" applyBorder="1" applyAlignment="1" applyProtection="1">
      <alignment horizontal="center" vertical="center" wrapText="1"/>
      <protection locked="0"/>
    </xf>
    <xf numFmtId="41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0" applyNumberFormat="1" applyFont="1" applyBorder="1" applyAlignment="1" applyProtection="1">
      <alignment horizontal="center" vertical="top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Border="1" applyAlignment="1" applyProtection="1">
      <alignment horizontal="center" vertical="center" wrapText="1"/>
      <protection locked="0"/>
    </xf>
    <xf numFmtId="4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Border="1" applyAlignment="1" applyProtection="1">
      <alignment horizontal="center" vertical="top" wrapText="1"/>
      <protection/>
    </xf>
    <xf numFmtId="0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right" vertical="center" wrapText="1"/>
      <protection locked="0"/>
    </xf>
    <xf numFmtId="0" fontId="4" fillId="24" borderId="10" xfId="0" applyFont="1" applyFill="1" applyBorder="1" applyAlignment="1" applyProtection="1">
      <alignment horizontal="center" vertical="top"/>
      <protection/>
    </xf>
    <xf numFmtId="0" fontId="2" fillId="24" borderId="10" xfId="0" applyFont="1" applyFill="1" applyBorder="1" applyAlignment="1" applyProtection="1">
      <alignment horizontal="right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 indent="1"/>
      <protection locked="0"/>
    </xf>
    <xf numFmtId="0" fontId="2" fillId="0" borderId="11" xfId="0" applyFont="1" applyFill="1" applyBorder="1" applyAlignment="1" applyProtection="1">
      <alignment horizontal="center" vertical="center" textRotation="90"/>
      <protection locked="0"/>
    </xf>
    <xf numFmtId="0" fontId="2" fillId="0" borderId="14" xfId="0" applyFont="1" applyFill="1" applyBorder="1" applyAlignment="1" applyProtection="1">
      <alignment horizontal="center" vertical="center" textRotation="90"/>
      <protection locked="0"/>
    </xf>
    <xf numFmtId="0" fontId="2" fillId="0" borderId="12" xfId="0" applyFont="1" applyFill="1" applyBorder="1" applyAlignment="1" applyProtection="1">
      <alignment horizontal="center" vertical="center" textRotation="90"/>
      <protection locked="0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 inden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right"/>
      <protection/>
    </xf>
    <xf numFmtId="0" fontId="2" fillId="0" borderId="28" xfId="0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 applyProtection="1">
      <alignment horizontal="left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odział na śr. własne i dodatk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miany%202008\Zmiany%20WPI%20-%20sesja%2026.06.2008\Zmiany%20WPI%2026%2006%20-%20Tabele%20zmian\Zmiany_sesja%2026%2006%202008-%20tekst_jednolity_do_wys&#322;a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podział na śr. własne i dodatko"/>
      <sheetName val="programy"/>
      <sheetName val="razem"/>
      <sheetName val="ogolnomiejskie"/>
      <sheetName val="bemowo"/>
      <sheetName val="bialoleka"/>
      <sheetName val="bielany"/>
      <sheetName val="mokotow"/>
      <sheetName val="ochota"/>
      <sheetName val="pragapld"/>
      <sheetName val="pragapn"/>
      <sheetName val="rembertow"/>
      <sheetName val="srodmiescie"/>
      <sheetName val="targowek"/>
      <sheetName val="ursus"/>
      <sheetName val="ursynow"/>
      <sheetName val="wawer"/>
      <sheetName val="wesola"/>
      <sheetName val="wilanow"/>
      <sheetName val="wlochy"/>
      <sheetName val="wola"/>
      <sheetName val="zoliborz"/>
    </sheetNames>
    <definedNames>
      <definedName name="dodaj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2"/>
  <sheetViews>
    <sheetView zoomScalePageLayoutView="0" workbookViewId="0" topLeftCell="A1">
      <selection activeCell="A12" sqref="A1:IV12"/>
    </sheetView>
  </sheetViews>
  <sheetFormatPr defaultColWidth="9.00390625" defaultRowHeight="12.75"/>
  <sheetData>
    <row r="1" spans="1:27" s="15" customFormat="1" ht="15" customHeight="1">
      <c r="A1" s="14"/>
      <c r="B1" s="14"/>
      <c r="C1" s="14"/>
      <c r="D1" s="137" t="s">
        <v>12</v>
      </c>
      <c r="E1" s="137"/>
      <c r="F1" s="140"/>
      <c r="G1" s="140"/>
      <c r="H1" s="143"/>
      <c r="I1" s="143"/>
      <c r="J1" s="143"/>
      <c r="K1" s="130"/>
      <c r="L1" s="42"/>
      <c r="M1" s="132" t="s">
        <v>9</v>
      </c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s="17" customFormat="1" ht="16.5">
      <c r="A2" s="16"/>
      <c r="B2" s="16"/>
      <c r="C2" s="16"/>
      <c r="D2" s="138"/>
      <c r="E2" s="138"/>
      <c r="F2" s="141"/>
      <c r="G2" s="141"/>
      <c r="H2" s="143"/>
      <c r="I2" s="143"/>
      <c r="J2" s="143"/>
      <c r="K2" s="131"/>
      <c r="L2" s="32" t="s">
        <v>28</v>
      </c>
      <c r="M2" s="2">
        <f aca="true" t="shared" si="0" ref="M2:U2">SUM(M3:M4)</f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5">
        <f t="shared" si="0"/>
        <v>0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1">
        <f>SUM(V3)</f>
        <v>0</v>
      </c>
      <c r="W2" s="1">
        <f>SUM(W3)</f>
        <v>0</v>
      </c>
      <c r="X2" s="1">
        <f>SUM(X3:X4)</f>
        <v>0</v>
      </c>
      <c r="Y2" s="1">
        <f>SUM(Y3:Y4)</f>
        <v>0</v>
      </c>
      <c r="Z2" s="1">
        <f>SUM(Z3:Z4)</f>
        <v>0</v>
      </c>
      <c r="AA2" s="5">
        <f>SUM(AA3:AA4)</f>
        <v>0</v>
      </c>
    </row>
    <row r="3" spans="1:27" s="15" customFormat="1" ht="16.5">
      <c r="A3" s="18"/>
      <c r="B3" s="18"/>
      <c r="C3" s="18"/>
      <c r="D3" s="138"/>
      <c r="E3" s="138"/>
      <c r="F3" s="141"/>
      <c r="G3" s="141"/>
      <c r="H3" s="143"/>
      <c r="I3" s="143"/>
      <c r="J3" s="143"/>
      <c r="K3" s="131"/>
      <c r="L3" s="32" t="s">
        <v>6</v>
      </c>
      <c r="M3" s="21"/>
      <c r="N3" s="21"/>
      <c r="O3" s="21"/>
      <c r="P3" s="21"/>
      <c r="Q3" s="36"/>
      <c r="R3" s="36"/>
      <c r="S3" s="36"/>
      <c r="T3" s="36"/>
      <c r="U3" s="3">
        <f>SUM(P3:T3)</f>
        <v>0</v>
      </c>
      <c r="V3" s="4"/>
      <c r="W3" s="4"/>
      <c r="X3" s="4"/>
      <c r="Y3" s="4"/>
      <c r="Z3" s="4"/>
      <c r="AA3" s="3">
        <f>M3-N3-O3-U3</f>
        <v>0</v>
      </c>
    </row>
    <row r="4" spans="1:27" s="15" customFormat="1" ht="16.5">
      <c r="A4" s="14"/>
      <c r="B4" s="14"/>
      <c r="C4" s="14"/>
      <c r="D4" s="138"/>
      <c r="E4" s="138"/>
      <c r="F4" s="141"/>
      <c r="G4" s="141"/>
      <c r="H4" s="143"/>
      <c r="I4" s="143"/>
      <c r="J4" s="143"/>
      <c r="K4" s="131"/>
      <c r="L4" s="32" t="s">
        <v>18</v>
      </c>
      <c r="M4" s="21"/>
      <c r="N4" s="21"/>
      <c r="O4" s="21"/>
      <c r="P4" s="21"/>
      <c r="Q4" s="36"/>
      <c r="R4" s="36"/>
      <c r="S4" s="36"/>
      <c r="T4" s="36"/>
      <c r="U4" s="3">
        <f>SUM(P4:T4)</f>
        <v>0</v>
      </c>
      <c r="V4" s="4"/>
      <c r="W4" s="4"/>
      <c r="X4" s="4"/>
      <c r="Y4" s="4"/>
      <c r="Z4" s="4"/>
      <c r="AA4" s="3">
        <f>M4-N4-O4-U4</f>
        <v>0</v>
      </c>
    </row>
    <row r="5" spans="1:27" s="15" customFormat="1" ht="14.25" customHeight="1">
      <c r="A5" s="16"/>
      <c r="B5" s="16"/>
      <c r="C5" s="14"/>
      <c r="D5" s="138"/>
      <c r="E5" s="138"/>
      <c r="F5" s="141"/>
      <c r="G5" s="141"/>
      <c r="H5" s="132"/>
      <c r="I5" s="143"/>
      <c r="J5" s="143"/>
      <c r="K5" s="130"/>
      <c r="L5" s="42"/>
      <c r="M5" s="144" t="s">
        <v>14</v>
      </c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24"/>
    </row>
    <row r="6" spans="1:27" s="19" customFormat="1" ht="16.5" customHeight="1">
      <c r="A6" s="16"/>
      <c r="B6" s="16"/>
      <c r="C6" s="16"/>
      <c r="D6" s="138"/>
      <c r="E6" s="138"/>
      <c r="F6" s="141"/>
      <c r="G6" s="141"/>
      <c r="H6" s="132"/>
      <c r="I6" s="143"/>
      <c r="J6" s="143"/>
      <c r="K6" s="131"/>
      <c r="L6" s="37" t="s">
        <v>29</v>
      </c>
      <c r="M6" s="25">
        <f aca="true" t="shared" si="1" ref="M6:U6">SUM(M7:M8)</f>
        <v>0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6">
        <f t="shared" si="1"/>
        <v>0</v>
      </c>
      <c r="R6" s="26">
        <f t="shared" si="1"/>
        <v>0</v>
      </c>
      <c r="S6" s="26">
        <f t="shared" si="1"/>
        <v>0</v>
      </c>
      <c r="T6" s="26">
        <f t="shared" si="1"/>
        <v>0</v>
      </c>
      <c r="U6" s="26">
        <f t="shared" si="1"/>
        <v>0</v>
      </c>
      <c r="V6" s="27">
        <f>SUM(V7)</f>
        <v>0</v>
      </c>
      <c r="W6" s="27">
        <f>SUM(W7)</f>
        <v>0</v>
      </c>
      <c r="X6" s="27">
        <f>SUM(X7:X8)</f>
        <v>0</v>
      </c>
      <c r="Y6" s="27">
        <f>SUM(Y7:Y8)</f>
        <v>0</v>
      </c>
      <c r="Z6" s="27">
        <f>SUM(Z7:Z8)</f>
        <v>0</v>
      </c>
      <c r="AA6" s="26">
        <f>SUM(AA7:AA8)</f>
        <v>0</v>
      </c>
    </row>
    <row r="7" spans="1:27" s="19" customFormat="1" ht="16.5">
      <c r="A7" s="16"/>
      <c r="B7" s="16"/>
      <c r="C7" s="16"/>
      <c r="D7" s="138"/>
      <c r="E7" s="138"/>
      <c r="F7" s="141"/>
      <c r="G7" s="141"/>
      <c r="H7" s="132"/>
      <c r="I7" s="143"/>
      <c r="J7" s="143"/>
      <c r="K7" s="131"/>
      <c r="L7" s="37" t="s">
        <v>19</v>
      </c>
      <c r="M7" s="29">
        <f aca="true" t="shared" si="2" ref="M7:T8">M11-M3</f>
        <v>0</v>
      </c>
      <c r="N7" s="29">
        <f t="shared" si="2"/>
        <v>0</v>
      </c>
      <c r="O7" s="29">
        <f t="shared" si="2"/>
        <v>0</v>
      </c>
      <c r="P7" s="29">
        <f t="shared" si="2"/>
        <v>0</v>
      </c>
      <c r="Q7" s="29">
        <f t="shared" si="2"/>
        <v>0</v>
      </c>
      <c r="R7" s="29">
        <f t="shared" si="2"/>
        <v>0</v>
      </c>
      <c r="S7" s="29">
        <f t="shared" si="2"/>
        <v>0</v>
      </c>
      <c r="T7" s="29">
        <f t="shared" si="2"/>
        <v>0</v>
      </c>
      <c r="U7" s="28">
        <f>SUM(P7:T7)</f>
        <v>0</v>
      </c>
      <c r="V7" s="29">
        <f aca="true" t="shared" si="3" ref="V7:Z8">V11-V3</f>
        <v>0</v>
      </c>
      <c r="W7" s="29">
        <f t="shared" si="3"/>
        <v>0</v>
      </c>
      <c r="X7" s="29">
        <f t="shared" si="3"/>
        <v>0</v>
      </c>
      <c r="Y7" s="29">
        <f t="shared" si="3"/>
        <v>0</v>
      </c>
      <c r="Z7" s="29">
        <f t="shared" si="3"/>
        <v>0</v>
      </c>
      <c r="AA7" s="28">
        <f>M7-N7-O7-U7</f>
        <v>0</v>
      </c>
    </row>
    <row r="8" spans="1:27" s="19" customFormat="1" ht="11.25" customHeight="1">
      <c r="A8" s="16"/>
      <c r="B8" s="16"/>
      <c r="C8" s="16"/>
      <c r="D8" s="138"/>
      <c r="E8" s="138"/>
      <c r="F8" s="141"/>
      <c r="G8" s="141"/>
      <c r="H8" s="132"/>
      <c r="I8" s="143"/>
      <c r="J8" s="143"/>
      <c r="K8" s="131"/>
      <c r="L8" s="37" t="s">
        <v>20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0</v>
      </c>
      <c r="U8" s="28">
        <f>SUM(P8:T8)</f>
        <v>0</v>
      </c>
      <c r="V8" s="29">
        <f t="shared" si="3"/>
        <v>0</v>
      </c>
      <c r="W8" s="29">
        <f t="shared" si="3"/>
        <v>0</v>
      </c>
      <c r="X8" s="29">
        <f t="shared" si="3"/>
        <v>0</v>
      </c>
      <c r="Y8" s="29">
        <f t="shared" si="3"/>
        <v>0</v>
      </c>
      <c r="Z8" s="29">
        <f t="shared" si="3"/>
        <v>0</v>
      </c>
      <c r="AA8" s="28">
        <f>M8-N8-O8-U8</f>
        <v>0</v>
      </c>
    </row>
    <row r="9" spans="1:27" s="15" customFormat="1" ht="14.25" customHeight="1">
      <c r="A9" s="16"/>
      <c r="B9" s="16"/>
      <c r="C9" s="14"/>
      <c r="D9" s="138"/>
      <c r="E9" s="138"/>
      <c r="F9" s="141"/>
      <c r="G9" s="141"/>
      <c r="H9" s="128"/>
      <c r="I9" s="128"/>
      <c r="J9" s="128"/>
      <c r="K9" s="130"/>
      <c r="L9" s="42"/>
      <c r="M9" s="125" t="s">
        <v>10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7"/>
    </row>
    <row r="10" spans="1:27" s="19" customFormat="1" ht="16.5" customHeight="1">
      <c r="A10" s="16"/>
      <c r="B10" s="16"/>
      <c r="C10" s="16"/>
      <c r="D10" s="139"/>
      <c r="E10" s="139"/>
      <c r="F10" s="142"/>
      <c r="G10" s="142"/>
      <c r="H10" s="129"/>
      <c r="I10" s="129"/>
      <c r="J10" s="129"/>
      <c r="K10" s="131"/>
      <c r="L10" s="32" t="s">
        <v>64</v>
      </c>
      <c r="M10" s="2">
        <f aca="true" t="shared" si="4" ref="M10:U10">SUM(M11:M12)</f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5">
        <f t="shared" si="4"/>
        <v>0</v>
      </c>
      <c r="R10" s="5">
        <f t="shared" si="4"/>
        <v>0</v>
      </c>
      <c r="S10" s="5">
        <f t="shared" si="4"/>
        <v>0</v>
      </c>
      <c r="T10" s="5">
        <f t="shared" si="4"/>
        <v>0</v>
      </c>
      <c r="U10" s="5">
        <f t="shared" si="4"/>
        <v>0</v>
      </c>
      <c r="V10" s="1">
        <f aca="true" t="shared" si="5" ref="V10:AA10">SUM(V11:V12)</f>
        <v>0</v>
      </c>
      <c r="W10" s="1">
        <f t="shared" si="5"/>
        <v>0</v>
      </c>
      <c r="X10" s="1">
        <f t="shared" si="5"/>
        <v>0</v>
      </c>
      <c r="Y10" s="1">
        <f t="shared" si="5"/>
        <v>0</v>
      </c>
      <c r="Z10" s="1">
        <f t="shared" si="5"/>
        <v>0</v>
      </c>
      <c r="AA10" s="5">
        <f t="shared" si="5"/>
        <v>0</v>
      </c>
    </row>
    <row r="11" spans="1:27" s="19" customFormat="1" ht="16.5">
      <c r="A11" s="16"/>
      <c r="B11" s="16"/>
      <c r="C11" s="16"/>
      <c r="D11" s="62"/>
      <c r="E11" s="62"/>
      <c r="F11" s="63"/>
      <c r="G11" s="63"/>
      <c r="H11" s="64"/>
      <c r="I11" s="64"/>
      <c r="J11" s="64"/>
      <c r="K11" s="65"/>
      <c r="L11" s="32" t="s">
        <v>6</v>
      </c>
      <c r="M11" s="24"/>
      <c r="N11" s="24"/>
      <c r="O11" s="24"/>
      <c r="P11" s="24"/>
      <c r="Q11" s="33"/>
      <c r="R11" s="33"/>
      <c r="S11" s="33"/>
      <c r="T11" s="33"/>
      <c r="U11" s="8">
        <f>SUM(P11:T11)</f>
        <v>0</v>
      </c>
      <c r="V11" s="9"/>
      <c r="W11" s="9"/>
      <c r="X11" s="9"/>
      <c r="Y11" s="9"/>
      <c r="Z11" s="9"/>
      <c r="AA11" s="8">
        <f>M11-N11-O11-U11</f>
        <v>0</v>
      </c>
    </row>
    <row r="12" spans="1:27" s="19" customFormat="1" ht="11.25" customHeight="1">
      <c r="A12" s="16"/>
      <c r="B12" s="16"/>
      <c r="C12" s="16"/>
      <c r="D12" s="62"/>
      <c r="E12" s="62"/>
      <c r="F12" s="63"/>
      <c r="G12" s="63"/>
      <c r="H12" s="64"/>
      <c r="I12" s="64"/>
      <c r="J12" s="64"/>
      <c r="K12" s="65"/>
      <c r="L12" s="32" t="s">
        <v>18</v>
      </c>
      <c r="M12" s="22"/>
      <c r="N12" s="22"/>
      <c r="O12" s="22"/>
      <c r="P12" s="22"/>
      <c r="Q12" s="23"/>
      <c r="R12" s="23"/>
      <c r="S12" s="23"/>
      <c r="T12" s="23"/>
      <c r="U12" s="6">
        <f>SUM(P12:T12)</f>
        <v>0</v>
      </c>
      <c r="V12" s="7"/>
      <c r="W12" s="7"/>
      <c r="X12" s="7"/>
      <c r="Y12" s="7"/>
      <c r="Z12" s="7"/>
      <c r="AA12" s="6">
        <f>M12-N12-O12-U12</f>
        <v>0</v>
      </c>
    </row>
  </sheetData>
  <sheetProtection/>
  <mergeCells count="19">
    <mergeCell ref="J1:J4"/>
    <mergeCell ref="M1:AA1"/>
    <mergeCell ref="J5:J8"/>
    <mergeCell ref="K1:K4"/>
    <mergeCell ref="K5:K8"/>
    <mergeCell ref="M5:AA5"/>
    <mergeCell ref="M9:AA9"/>
    <mergeCell ref="J9:J10"/>
    <mergeCell ref="K9:K10"/>
    <mergeCell ref="D1:D10"/>
    <mergeCell ref="E1:E10"/>
    <mergeCell ref="F1:F10"/>
    <mergeCell ref="I1:I4"/>
    <mergeCell ref="H1:H4"/>
    <mergeCell ref="I5:I8"/>
    <mergeCell ref="H5:H8"/>
    <mergeCell ref="G1:G10"/>
    <mergeCell ref="H9:H10"/>
    <mergeCell ref="I9:I10"/>
  </mergeCells>
  <printOptions/>
  <pageMargins left="0.75" right="0.75" top="1" bottom="1" header="0.5" footer="0.5"/>
  <pageSetup horizontalDpi="300" verticalDpi="300" orientation="portrait" paperSize="9" r:id="rId1"/>
  <ignoredErrors>
    <ignoredError sqref="U7:U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3"/>
  <dimension ref="A1:T255"/>
  <sheetViews>
    <sheetView zoomScalePageLayoutView="0" workbookViewId="0" topLeftCell="B1">
      <pane ySplit="7" topLeftCell="BM167" activePane="bottomLeft" state="frozen"/>
      <selection pane="topLeft" activeCell="A12" sqref="A1:IV12"/>
      <selection pane="bottomLeft" activeCell="M168" sqref="M168"/>
    </sheetView>
  </sheetViews>
  <sheetFormatPr defaultColWidth="9.00390625" defaultRowHeight="12.75"/>
  <cols>
    <col min="1" max="1" width="5.375" style="10" customWidth="1"/>
    <col min="2" max="2" width="4.25390625" style="10" customWidth="1"/>
    <col min="3" max="3" width="6.25390625" style="10" customWidth="1"/>
    <col min="4" max="4" width="7.625" style="10" customWidth="1"/>
    <col min="5" max="6" width="4.125" style="10" customWidth="1"/>
    <col min="7" max="7" width="4.375" style="10" customWidth="1"/>
    <col min="8" max="8" width="6.375" style="10" customWidth="1"/>
    <col min="9" max="9" width="16.125" style="10" customWidth="1"/>
    <col min="10" max="10" width="15.75390625" style="10" customWidth="1"/>
    <col min="11" max="11" width="13.625" style="10" customWidth="1"/>
    <col min="12" max="12" width="13.875" style="10" customWidth="1"/>
    <col min="13" max="13" width="14.625" style="10" customWidth="1"/>
    <col min="14" max="14" width="15.375" style="10" customWidth="1"/>
    <col min="15" max="16384" width="9.125" style="10" customWidth="1"/>
  </cols>
  <sheetData>
    <row r="1" spans="4:14" ht="37.5" customHeight="1">
      <c r="D1" s="156" t="s">
        <v>26</v>
      </c>
      <c r="E1" s="157"/>
      <c r="F1" s="157"/>
      <c r="G1" s="157"/>
      <c r="H1" s="157"/>
      <c r="I1" s="157"/>
      <c r="J1" s="157"/>
      <c r="K1" s="157"/>
      <c r="L1" s="157"/>
      <c r="M1" s="157"/>
      <c r="N1" s="158"/>
    </row>
    <row r="2" spans="4:14" ht="18.75" customHeight="1">
      <c r="D2" s="159" t="s">
        <v>70</v>
      </c>
      <c r="E2" s="160"/>
      <c r="F2" s="160"/>
      <c r="G2" s="160"/>
      <c r="H2" s="160"/>
      <c r="I2" s="160"/>
      <c r="J2" s="160"/>
      <c r="K2" s="160"/>
      <c r="L2" s="160"/>
      <c r="M2" s="160"/>
      <c r="N2" s="161"/>
    </row>
    <row r="3" spans="4:14" ht="7.5" customHeight="1"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4"/>
    </row>
    <row r="4" spans="4:14" ht="12.75">
      <c r="D4" s="174"/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4:14" ht="18" customHeight="1">
      <c r="D5" s="165" t="s">
        <v>71</v>
      </c>
      <c r="E5" s="166"/>
      <c r="F5" s="166"/>
      <c r="G5" s="166"/>
      <c r="H5" s="167"/>
      <c r="I5" s="165" t="s">
        <v>1</v>
      </c>
      <c r="J5" s="166"/>
      <c r="K5" s="166"/>
      <c r="L5" s="166"/>
      <c r="M5" s="167"/>
      <c r="N5" s="180" t="s">
        <v>27</v>
      </c>
    </row>
    <row r="6" spans="4:14" ht="7.5" customHeight="1">
      <c r="D6" s="171"/>
      <c r="E6" s="172"/>
      <c r="F6" s="172"/>
      <c r="G6" s="172"/>
      <c r="H6" s="173"/>
      <c r="I6" s="168"/>
      <c r="J6" s="169"/>
      <c r="K6" s="169"/>
      <c r="L6" s="169"/>
      <c r="M6" s="170"/>
      <c r="N6" s="181"/>
    </row>
    <row r="7" spans="4:14" ht="34.5" customHeight="1">
      <c r="D7" s="168"/>
      <c r="E7" s="169"/>
      <c r="F7" s="169"/>
      <c r="G7" s="169"/>
      <c r="H7" s="170"/>
      <c r="I7" s="31" t="s">
        <v>21</v>
      </c>
      <c r="J7" s="30" t="s">
        <v>22</v>
      </c>
      <c r="K7" s="30" t="s">
        <v>23</v>
      </c>
      <c r="L7" s="30" t="s">
        <v>24</v>
      </c>
      <c r="M7" s="30" t="s">
        <v>25</v>
      </c>
      <c r="N7" s="182"/>
    </row>
    <row r="8" spans="4:20" ht="13.5" thickBot="1">
      <c r="D8" s="177">
        <v>1</v>
      </c>
      <c r="E8" s="178"/>
      <c r="F8" s="178"/>
      <c r="G8" s="178"/>
      <c r="H8" s="179"/>
      <c r="I8" s="35">
        <v>5</v>
      </c>
      <c r="J8" s="35">
        <v>6</v>
      </c>
      <c r="K8" s="35">
        <v>7</v>
      </c>
      <c r="L8" s="35">
        <v>8</v>
      </c>
      <c r="M8" s="35">
        <v>9</v>
      </c>
      <c r="N8" s="35">
        <v>10</v>
      </c>
      <c r="O8" s="12"/>
      <c r="P8" s="12"/>
      <c r="Q8" s="12"/>
      <c r="R8" s="12"/>
      <c r="S8" s="12"/>
      <c r="T8" s="13"/>
    </row>
    <row r="9" spans="1:14" s="19" customFormat="1" ht="28.5" customHeight="1" thickBot="1">
      <c r="A9" s="16"/>
      <c r="B9" s="16"/>
      <c r="C9" s="16"/>
      <c r="D9" s="183" t="s">
        <v>37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s="34" customFormat="1" ht="15" customHeight="1">
      <c r="A10" s="16"/>
      <c r="B10" s="16"/>
      <c r="C10" s="16"/>
      <c r="D10" s="133" t="s">
        <v>9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s="34" customFormat="1" ht="16.5" customHeight="1">
      <c r="A11" s="16"/>
      <c r="B11" s="16"/>
      <c r="C11" s="16"/>
      <c r="D11" s="135" t="s">
        <v>40</v>
      </c>
      <c r="E11" s="136"/>
      <c r="F11" s="136"/>
      <c r="G11" s="136"/>
      <c r="H11" s="123"/>
      <c r="I11" s="2">
        <f aca="true" t="shared" si="0" ref="I11:N11">I12+I13</f>
        <v>826810063</v>
      </c>
      <c r="J11" s="2">
        <f t="shared" si="0"/>
        <v>855824971</v>
      </c>
      <c r="K11" s="2">
        <f t="shared" si="0"/>
        <v>730856859</v>
      </c>
      <c r="L11" s="2">
        <f t="shared" si="0"/>
        <v>519955000</v>
      </c>
      <c r="M11" s="2">
        <f t="shared" si="0"/>
        <v>370296000</v>
      </c>
      <c r="N11" s="2">
        <f t="shared" si="0"/>
        <v>3303742893</v>
      </c>
    </row>
    <row r="12" spans="1:14" s="34" customFormat="1" ht="12.75" customHeight="1">
      <c r="A12" s="16"/>
      <c r="B12" s="16"/>
      <c r="C12" s="16"/>
      <c r="D12" s="122" t="s">
        <v>41</v>
      </c>
      <c r="E12" s="146"/>
      <c r="F12" s="146"/>
      <c r="G12" s="146"/>
      <c r="H12" s="147"/>
      <c r="I12" s="20">
        <f>I25+I38+I51+I64+I77+I90+I103+I116+I129+I142+I155+I168+I181+I194+I207+I220+I233+I246</f>
        <v>644121352</v>
      </c>
      <c r="J12" s="20">
        <f aca="true" t="shared" si="1" ref="J12:N13">J25+J38+J51+J64+J77+J90+J103+J116+J129+J142+J155+J168+J181+J194+J207+J220+J233+J246</f>
        <v>634222971</v>
      </c>
      <c r="K12" s="20">
        <f t="shared" si="1"/>
        <v>523920659</v>
      </c>
      <c r="L12" s="20">
        <f t="shared" si="1"/>
        <v>353141000</v>
      </c>
      <c r="M12" s="20">
        <f t="shared" si="1"/>
        <v>283806000</v>
      </c>
      <c r="N12" s="20">
        <f t="shared" si="1"/>
        <v>2439211982</v>
      </c>
    </row>
    <row r="13" spans="1:14" s="19" customFormat="1" ht="16.5" customHeight="1">
      <c r="A13" s="16"/>
      <c r="B13" s="16"/>
      <c r="C13" s="16"/>
      <c r="D13" s="122" t="s">
        <v>42</v>
      </c>
      <c r="E13" s="146"/>
      <c r="F13" s="146"/>
      <c r="G13" s="146"/>
      <c r="H13" s="147"/>
      <c r="I13" s="20">
        <f>I26+I39+I52+I65+I78+I91+I104+I117+I130+I143+I156+I169+I182+I195+I208+I221+I234+I247</f>
        <v>182688711</v>
      </c>
      <c r="J13" s="20">
        <f t="shared" si="1"/>
        <v>221602000</v>
      </c>
      <c r="K13" s="20">
        <f t="shared" si="1"/>
        <v>206936200</v>
      </c>
      <c r="L13" s="20">
        <f t="shared" si="1"/>
        <v>166814000</v>
      </c>
      <c r="M13" s="20">
        <f t="shared" si="1"/>
        <v>86490000</v>
      </c>
      <c r="N13" s="20">
        <f t="shared" si="1"/>
        <v>864530911</v>
      </c>
    </row>
    <row r="14" spans="1:14" s="34" customFormat="1" ht="15" customHeight="1">
      <c r="A14" s="16"/>
      <c r="B14" s="16"/>
      <c r="C14" s="16"/>
      <c r="D14" s="152" t="s">
        <v>14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s="34" customFormat="1" ht="16.5" customHeight="1">
      <c r="A15" s="16"/>
      <c r="B15" s="16"/>
      <c r="C15" s="16"/>
      <c r="D15" s="135" t="s">
        <v>40</v>
      </c>
      <c r="E15" s="136"/>
      <c r="F15" s="136"/>
      <c r="G15" s="136"/>
      <c r="H15" s="123"/>
      <c r="I15" s="25" t="e">
        <f aca="true" t="shared" si="2" ref="I15:N15">I16+I17</f>
        <v>#REF!</v>
      </c>
      <c r="J15" s="25" t="e">
        <f t="shared" si="2"/>
        <v>#REF!</v>
      </c>
      <c r="K15" s="25" t="e">
        <f t="shared" si="2"/>
        <v>#REF!</v>
      </c>
      <c r="L15" s="25" t="e">
        <f t="shared" si="2"/>
        <v>#REF!</v>
      </c>
      <c r="M15" s="25" t="e">
        <f t="shared" si="2"/>
        <v>#REF!</v>
      </c>
      <c r="N15" s="25" t="e">
        <f t="shared" si="2"/>
        <v>#REF!</v>
      </c>
    </row>
    <row r="16" spans="1:14" s="34" customFormat="1" ht="12.75" customHeight="1">
      <c r="A16" s="16"/>
      <c r="B16" s="16"/>
      <c r="C16" s="16"/>
      <c r="D16" s="122" t="s">
        <v>41</v>
      </c>
      <c r="E16" s="146"/>
      <c r="F16" s="146"/>
      <c r="G16" s="146"/>
      <c r="H16" s="147"/>
      <c r="I16" s="53" t="e">
        <f aca="true" t="shared" si="3" ref="I16:N17">I29+I42+I55+I68+I81+I94+I107+I120+I133+I146+I159+I172+I185+I198+I211+I224+I237+I250</f>
        <v>#REF!</v>
      </c>
      <c r="J16" s="53" t="e">
        <f t="shared" si="3"/>
        <v>#REF!</v>
      </c>
      <c r="K16" s="53" t="e">
        <f t="shared" si="3"/>
        <v>#REF!</v>
      </c>
      <c r="L16" s="53" t="e">
        <f t="shared" si="3"/>
        <v>#REF!</v>
      </c>
      <c r="M16" s="53" t="e">
        <f t="shared" si="3"/>
        <v>#REF!</v>
      </c>
      <c r="N16" s="53" t="e">
        <f t="shared" si="3"/>
        <v>#REF!</v>
      </c>
    </row>
    <row r="17" spans="1:14" s="34" customFormat="1" ht="12.75" customHeight="1">
      <c r="A17" s="16"/>
      <c r="B17" s="16"/>
      <c r="C17" s="16"/>
      <c r="D17" s="122" t="s">
        <v>42</v>
      </c>
      <c r="E17" s="146"/>
      <c r="F17" s="146"/>
      <c r="G17" s="146"/>
      <c r="H17" s="147"/>
      <c r="I17" s="53" t="e">
        <f t="shared" si="3"/>
        <v>#REF!</v>
      </c>
      <c r="J17" s="53" t="e">
        <f t="shared" si="3"/>
        <v>#REF!</v>
      </c>
      <c r="K17" s="53" t="e">
        <f t="shared" si="3"/>
        <v>#REF!</v>
      </c>
      <c r="L17" s="53" t="e">
        <f t="shared" si="3"/>
        <v>#REF!</v>
      </c>
      <c r="M17" s="53" t="e">
        <f t="shared" si="3"/>
        <v>#REF!</v>
      </c>
      <c r="N17" s="53" t="e">
        <f t="shared" si="3"/>
        <v>#REF!</v>
      </c>
    </row>
    <row r="18" spans="1:14" s="34" customFormat="1" ht="14.25" customHeight="1">
      <c r="A18" s="16"/>
      <c r="B18" s="16"/>
      <c r="C18" s="16"/>
      <c r="D18" s="154" t="s">
        <v>15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s="34" customFormat="1" ht="14.25" customHeight="1">
      <c r="A19" s="16"/>
      <c r="B19" s="16"/>
      <c r="C19" s="16"/>
      <c r="D19" s="135" t="s">
        <v>40</v>
      </c>
      <c r="E19" s="136"/>
      <c r="F19" s="136"/>
      <c r="G19" s="136"/>
      <c r="H19" s="123"/>
      <c r="I19" s="55" t="e">
        <f aca="true" t="shared" si="4" ref="I19:N19">I20+I21</f>
        <v>#REF!</v>
      </c>
      <c r="J19" s="55" t="e">
        <f t="shared" si="4"/>
        <v>#REF!</v>
      </c>
      <c r="K19" s="55" t="e">
        <f t="shared" si="4"/>
        <v>#REF!</v>
      </c>
      <c r="L19" s="55" t="e">
        <f t="shared" si="4"/>
        <v>#REF!</v>
      </c>
      <c r="M19" s="55" t="e">
        <f t="shared" si="4"/>
        <v>#REF!</v>
      </c>
      <c r="N19" s="55" t="e">
        <f t="shared" si="4"/>
        <v>#REF!</v>
      </c>
    </row>
    <row r="20" spans="1:14" s="34" customFormat="1" ht="14.25" customHeight="1">
      <c r="A20" s="16"/>
      <c r="B20" s="16"/>
      <c r="C20" s="16"/>
      <c r="D20" s="122" t="s">
        <v>41</v>
      </c>
      <c r="E20" s="146"/>
      <c r="F20" s="146"/>
      <c r="G20" s="146"/>
      <c r="H20" s="147"/>
      <c r="I20" s="50" t="e">
        <f aca="true" t="shared" si="5" ref="I20:N21">I33+I46+I59+I72+I85+I98+I111+I124+I137+I150+I163+I176+I189+I202+I215+I228+I241+I254</f>
        <v>#REF!</v>
      </c>
      <c r="J20" s="50" t="e">
        <f t="shared" si="5"/>
        <v>#REF!</v>
      </c>
      <c r="K20" s="50" t="e">
        <f t="shared" si="5"/>
        <v>#REF!</v>
      </c>
      <c r="L20" s="50" t="e">
        <f t="shared" si="5"/>
        <v>#REF!</v>
      </c>
      <c r="M20" s="50" t="e">
        <f t="shared" si="5"/>
        <v>#REF!</v>
      </c>
      <c r="N20" s="50" t="e">
        <f t="shared" si="5"/>
        <v>#REF!</v>
      </c>
    </row>
    <row r="21" spans="1:14" s="19" customFormat="1" ht="16.5" customHeight="1" thickBot="1">
      <c r="A21" s="16"/>
      <c r="B21" s="16"/>
      <c r="C21" s="16"/>
      <c r="D21" s="149" t="s">
        <v>42</v>
      </c>
      <c r="E21" s="150"/>
      <c r="F21" s="150"/>
      <c r="G21" s="150"/>
      <c r="H21" s="151"/>
      <c r="I21" s="50" t="e">
        <f t="shared" si="5"/>
        <v>#REF!</v>
      </c>
      <c r="J21" s="50" t="e">
        <f t="shared" si="5"/>
        <v>#REF!</v>
      </c>
      <c r="K21" s="50" t="e">
        <f t="shared" si="5"/>
        <v>#REF!</v>
      </c>
      <c r="L21" s="50" t="e">
        <f t="shared" si="5"/>
        <v>#REF!</v>
      </c>
      <c r="M21" s="50" t="e">
        <f t="shared" si="5"/>
        <v>#REF!</v>
      </c>
      <c r="N21" s="50" t="e">
        <f t="shared" si="5"/>
        <v>#REF!</v>
      </c>
    </row>
    <row r="22" spans="1:14" s="19" customFormat="1" ht="24" customHeight="1" thickBot="1">
      <c r="A22" s="16"/>
      <c r="B22" s="16"/>
      <c r="C22" s="16"/>
      <c r="D22" s="148" t="s">
        <v>74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34" customFormat="1" ht="15" customHeight="1">
      <c r="A23" s="16"/>
      <c r="B23" s="16"/>
      <c r="C23" s="16"/>
      <c r="D23" s="133" t="s">
        <v>9</v>
      </c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s="34" customFormat="1" ht="16.5" customHeight="1">
      <c r="A24" s="16"/>
      <c r="B24" s="16"/>
      <c r="C24" s="16"/>
      <c r="D24" s="135" t="s">
        <v>40</v>
      </c>
      <c r="E24" s="136"/>
      <c r="F24" s="136"/>
      <c r="G24" s="136"/>
      <c r="H24" s="123"/>
      <c r="I24" s="43">
        <f aca="true" t="shared" si="6" ref="I24:N24">I25+I26</f>
        <v>38873604</v>
      </c>
      <c r="J24" s="43">
        <f t="shared" si="6"/>
        <v>80889000</v>
      </c>
      <c r="K24" s="43">
        <f t="shared" si="6"/>
        <v>55036150</v>
      </c>
      <c r="L24" s="43">
        <f t="shared" si="6"/>
        <v>36546000</v>
      </c>
      <c r="M24" s="43">
        <f t="shared" si="6"/>
        <v>29345000</v>
      </c>
      <c r="N24" s="43">
        <f t="shared" si="6"/>
        <v>240689754</v>
      </c>
    </row>
    <row r="25" spans="1:14" s="34" customFormat="1" ht="12.75" customHeight="1">
      <c r="A25" s="16"/>
      <c r="B25" s="16"/>
      <c r="C25" s="16"/>
      <c r="D25" s="122" t="s">
        <v>41</v>
      </c>
      <c r="E25" s="146"/>
      <c r="F25" s="146"/>
      <c r="G25" s="146"/>
      <c r="H25" s="147"/>
      <c r="I25" s="44">
        <v>38374850</v>
      </c>
      <c r="J25" s="44">
        <v>45889000</v>
      </c>
      <c r="K25" s="44">
        <v>27336150</v>
      </c>
      <c r="L25" s="44">
        <v>24546000</v>
      </c>
      <c r="M25" s="44">
        <v>17290000</v>
      </c>
      <c r="N25" s="45">
        <f>I25+J25+K25+L25+M25</f>
        <v>153436000</v>
      </c>
    </row>
    <row r="26" spans="1:14" s="19" customFormat="1" ht="16.5" customHeight="1">
      <c r="A26" s="16"/>
      <c r="B26" s="16"/>
      <c r="C26" s="16"/>
      <c r="D26" s="122" t="s">
        <v>42</v>
      </c>
      <c r="E26" s="146"/>
      <c r="F26" s="146"/>
      <c r="G26" s="146"/>
      <c r="H26" s="147"/>
      <c r="I26" s="44">
        <v>498754</v>
      </c>
      <c r="J26" s="44">
        <v>35000000</v>
      </c>
      <c r="K26" s="44">
        <v>27700000</v>
      </c>
      <c r="L26" s="44">
        <v>12000000</v>
      </c>
      <c r="M26" s="44">
        <v>12055000</v>
      </c>
      <c r="N26" s="45">
        <f>I26+J26+K26+L26+M26</f>
        <v>87253754</v>
      </c>
    </row>
    <row r="27" spans="1:14" s="34" customFormat="1" ht="15" customHeight="1">
      <c r="A27" s="16"/>
      <c r="B27" s="16"/>
      <c r="C27" s="16"/>
      <c r="D27" s="152" t="s">
        <v>14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4" s="34" customFormat="1" ht="16.5" customHeight="1">
      <c r="A28" s="16"/>
      <c r="B28" s="16"/>
      <c r="C28" s="16"/>
      <c r="D28" s="135" t="s">
        <v>40</v>
      </c>
      <c r="E28" s="136"/>
      <c r="F28" s="136"/>
      <c r="G28" s="136"/>
      <c r="H28" s="123"/>
      <c r="I28" s="2" t="e">
        <f aca="true" t="shared" si="7" ref="I28:N28">SUM(I29:I30)</f>
        <v>#REF!</v>
      </c>
      <c r="J28" s="2" t="e">
        <f t="shared" si="7"/>
        <v>#REF!</v>
      </c>
      <c r="K28" s="2" t="e">
        <f t="shared" si="7"/>
        <v>#REF!</v>
      </c>
      <c r="L28" s="2" t="e">
        <f t="shared" si="7"/>
        <v>#REF!</v>
      </c>
      <c r="M28" s="2" t="e">
        <f t="shared" si="7"/>
        <v>#REF!</v>
      </c>
      <c r="N28" s="2" t="e">
        <f t="shared" si="7"/>
        <v>#REF!</v>
      </c>
    </row>
    <row r="29" spans="1:14" s="34" customFormat="1" ht="12.75" customHeight="1">
      <c r="A29" s="16"/>
      <c r="B29" s="16"/>
      <c r="C29" s="16" t="s">
        <v>43</v>
      </c>
      <c r="D29" s="122" t="s">
        <v>41</v>
      </c>
      <c r="E29" s="146"/>
      <c r="F29" s="146"/>
      <c r="G29" s="146"/>
      <c r="H29" s="147"/>
      <c r="I29" s="20" t="e">
        <f>SUMIF(#REF!,$C29,#REF!)</f>
        <v>#REF!</v>
      </c>
      <c r="J29" s="20" t="e">
        <f>SUMIF(#REF!,$C29,#REF!)</f>
        <v>#REF!</v>
      </c>
      <c r="K29" s="20" t="e">
        <f>SUMIF(#REF!,$C29,#REF!)</f>
        <v>#REF!</v>
      </c>
      <c r="L29" s="20" t="e">
        <f>SUMIF(#REF!,$C29,#REF!)</f>
        <v>#REF!</v>
      </c>
      <c r="M29" s="20" t="e">
        <f>SUMIF(#REF!,$C29,#REF!)</f>
        <v>#REF!</v>
      </c>
      <c r="N29" s="20" t="e">
        <f>SUMIF(#REF!,$C29,#REF!)</f>
        <v>#REF!</v>
      </c>
    </row>
    <row r="30" spans="1:14" s="34" customFormat="1" ht="12.75" customHeight="1">
      <c r="A30" s="16"/>
      <c r="B30" s="16"/>
      <c r="C30" s="16" t="s">
        <v>44</v>
      </c>
      <c r="D30" s="122" t="s">
        <v>42</v>
      </c>
      <c r="E30" s="146"/>
      <c r="F30" s="146"/>
      <c r="G30" s="146"/>
      <c r="H30" s="147"/>
      <c r="I30" s="20" t="e">
        <f>SUMIF(#REF!,$C30,#REF!)</f>
        <v>#REF!</v>
      </c>
      <c r="J30" s="20" t="e">
        <f>SUMIF(#REF!,$C30,#REF!)</f>
        <v>#REF!</v>
      </c>
      <c r="K30" s="20" t="e">
        <f>SUMIF(#REF!,$C30,#REF!)</f>
        <v>#REF!</v>
      </c>
      <c r="L30" s="20" t="e">
        <f>SUMIF(#REF!,$C30,#REF!)</f>
        <v>#REF!</v>
      </c>
      <c r="M30" s="20" t="e">
        <f>SUMIF(#REF!,$C30,#REF!)</f>
        <v>#REF!</v>
      </c>
      <c r="N30" s="20" t="e">
        <f>SUMIF(#REF!,$C30,#REF!)</f>
        <v>#REF!</v>
      </c>
    </row>
    <row r="31" spans="1:14" s="34" customFormat="1" ht="14.25" customHeight="1">
      <c r="A31" s="16"/>
      <c r="B31" s="16"/>
      <c r="C31" s="16"/>
      <c r="D31" s="154" t="s">
        <v>15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1:14" s="34" customFormat="1" ht="14.25" customHeight="1">
      <c r="A32" s="16"/>
      <c r="B32" s="16"/>
      <c r="C32" s="16"/>
      <c r="D32" s="135" t="s">
        <v>40</v>
      </c>
      <c r="E32" s="136"/>
      <c r="F32" s="136"/>
      <c r="G32" s="136"/>
      <c r="H32" s="123"/>
      <c r="I32" s="56" t="e">
        <f aca="true" t="shared" si="8" ref="I32:N32">SUM(I33:I34)</f>
        <v>#REF!</v>
      </c>
      <c r="J32" s="56" t="e">
        <f t="shared" si="8"/>
        <v>#REF!</v>
      </c>
      <c r="K32" s="56" t="e">
        <f t="shared" si="8"/>
        <v>#REF!</v>
      </c>
      <c r="L32" s="56" t="e">
        <f t="shared" si="8"/>
        <v>#REF!</v>
      </c>
      <c r="M32" s="56" t="e">
        <f t="shared" si="8"/>
        <v>#REF!</v>
      </c>
      <c r="N32" s="56" t="e">
        <f t="shared" si="8"/>
        <v>#REF!</v>
      </c>
    </row>
    <row r="33" spans="1:14" s="34" customFormat="1" ht="14.25" customHeight="1">
      <c r="A33" s="16"/>
      <c r="B33" s="16"/>
      <c r="C33" s="16"/>
      <c r="D33" s="122" t="s">
        <v>41</v>
      </c>
      <c r="E33" s="146"/>
      <c r="F33" s="146"/>
      <c r="G33" s="146"/>
      <c r="H33" s="147"/>
      <c r="I33" s="56" t="e">
        <f aca="true" t="shared" si="9" ref="I33:M34">I25+I29</f>
        <v>#REF!</v>
      </c>
      <c r="J33" s="56" t="e">
        <f t="shared" si="9"/>
        <v>#REF!</v>
      </c>
      <c r="K33" s="56" t="e">
        <f t="shared" si="9"/>
        <v>#REF!</v>
      </c>
      <c r="L33" s="56" t="e">
        <f t="shared" si="9"/>
        <v>#REF!</v>
      </c>
      <c r="M33" s="56" t="e">
        <f t="shared" si="9"/>
        <v>#REF!</v>
      </c>
      <c r="N33" s="56" t="e">
        <f>I33+J33+K33+L33+M33</f>
        <v>#REF!</v>
      </c>
    </row>
    <row r="34" spans="1:14" s="19" customFormat="1" ht="16.5" customHeight="1" thickBot="1">
      <c r="A34" s="16"/>
      <c r="B34" s="16"/>
      <c r="C34" s="16"/>
      <c r="D34" s="149" t="s">
        <v>42</v>
      </c>
      <c r="E34" s="150"/>
      <c r="F34" s="150"/>
      <c r="G34" s="150"/>
      <c r="H34" s="151"/>
      <c r="I34" s="56" t="e">
        <f t="shared" si="9"/>
        <v>#REF!</v>
      </c>
      <c r="J34" s="56" t="e">
        <f t="shared" si="9"/>
        <v>#REF!</v>
      </c>
      <c r="K34" s="56" t="e">
        <f t="shared" si="9"/>
        <v>#REF!</v>
      </c>
      <c r="L34" s="56" t="e">
        <f t="shared" si="9"/>
        <v>#REF!</v>
      </c>
      <c r="M34" s="56" t="e">
        <f t="shared" si="9"/>
        <v>#REF!</v>
      </c>
      <c r="N34" s="56" t="e">
        <f>I34+J34+K34+L34+M34</f>
        <v>#REF!</v>
      </c>
    </row>
    <row r="35" spans="1:14" s="19" customFormat="1" ht="30.75" customHeight="1" thickBot="1">
      <c r="A35" s="16"/>
      <c r="B35" s="16"/>
      <c r="C35" s="16"/>
      <c r="D35" s="148" t="s">
        <v>90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</row>
    <row r="36" spans="1:14" s="34" customFormat="1" ht="15" customHeight="1">
      <c r="A36" s="16"/>
      <c r="B36" s="16"/>
      <c r="C36" s="16"/>
      <c r="D36" s="133" t="s">
        <v>9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s="34" customFormat="1" ht="16.5" customHeight="1">
      <c r="A37" s="16"/>
      <c r="B37" s="16"/>
      <c r="C37" s="16"/>
      <c r="D37" s="135" t="s">
        <v>40</v>
      </c>
      <c r="E37" s="136"/>
      <c r="F37" s="136"/>
      <c r="G37" s="136"/>
      <c r="H37" s="123"/>
      <c r="I37" s="43">
        <f aca="true" t="shared" si="10" ref="I37:N37">I38+I39</f>
        <v>66356707</v>
      </c>
      <c r="J37" s="43">
        <f t="shared" si="10"/>
        <v>57638884</v>
      </c>
      <c r="K37" s="43">
        <f t="shared" si="10"/>
        <v>49583161</v>
      </c>
      <c r="L37" s="43">
        <f t="shared" si="10"/>
        <v>41605000</v>
      </c>
      <c r="M37" s="43">
        <f t="shared" si="10"/>
        <v>42810000</v>
      </c>
      <c r="N37" s="43">
        <f t="shared" si="10"/>
        <v>257993752</v>
      </c>
    </row>
    <row r="38" spans="1:14" s="34" customFormat="1" ht="12.75" customHeight="1">
      <c r="A38" s="16"/>
      <c r="B38" s="16"/>
      <c r="C38" s="16"/>
      <c r="D38" s="122" t="s">
        <v>41</v>
      </c>
      <c r="E38" s="146"/>
      <c r="F38" s="146"/>
      <c r="G38" s="146"/>
      <c r="H38" s="147"/>
      <c r="I38" s="44">
        <v>61286790</v>
      </c>
      <c r="J38" s="44">
        <v>50338884</v>
      </c>
      <c r="K38" s="44">
        <v>47324961</v>
      </c>
      <c r="L38" s="44">
        <v>37605000</v>
      </c>
      <c r="M38" s="44">
        <v>34810000</v>
      </c>
      <c r="N38" s="45">
        <f>I38+J38+K38+L38+M38</f>
        <v>231365635</v>
      </c>
    </row>
    <row r="39" spans="1:14" s="19" customFormat="1" ht="16.5" customHeight="1">
      <c r="A39" s="16"/>
      <c r="B39" s="16"/>
      <c r="C39" s="16"/>
      <c r="D39" s="122" t="s">
        <v>42</v>
      </c>
      <c r="E39" s="146"/>
      <c r="F39" s="146"/>
      <c r="G39" s="146"/>
      <c r="H39" s="147"/>
      <c r="I39" s="44">
        <v>5069917</v>
      </c>
      <c r="J39" s="44">
        <v>7300000</v>
      </c>
      <c r="K39" s="44">
        <v>2258200</v>
      </c>
      <c r="L39" s="44">
        <v>4000000</v>
      </c>
      <c r="M39" s="44">
        <v>8000000</v>
      </c>
      <c r="N39" s="45">
        <f>I39+J39+K39+L39+M39</f>
        <v>26628117</v>
      </c>
    </row>
    <row r="40" spans="1:14" s="34" customFormat="1" ht="15" customHeight="1">
      <c r="A40" s="16"/>
      <c r="B40" s="16"/>
      <c r="C40" s="16"/>
      <c r="D40" s="152" t="s">
        <v>14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1:14" s="34" customFormat="1" ht="16.5" customHeight="1">
      <c r="A41" s="16"/>
      <c r="B41" s="16"/>
      <c r="C41" s="16"/>
      <c r="D41" s="135" t="s">
        <v>40</v>
      </c>
      <c r="E41" s="136"/>
      <c r="F41" s="136"/>
      <c r="G41" s="136"/>
      <c r="H41" s="123"/>
      <c r="I41" s="2" t="e">
        <f aca="true" t="shared" si="11" ref="I41:N41">SUM(I42:I43)</f>
        <v>#REF!</v>
      </c>
      <c r="J41" s="2" t="e">
        <f t="shared" si="11"/>
        <v>#REF!</v>
      </c>
      <c r="K41" s="2" t="e">
        <f t="shared" si="11"/>
        <v>#REF!</v>
      </c>
      <c r="L41" s="2" t="e">
        <f t="shared" si="11"/>
        <v>#REF!</v>
      </c>
      <c r="M41" s="2" t="e">
        <f t="shared" si="11"/>
        <v>#REF!</v>
      </c>
      <c r="N41" s="2" t="e">
        <f t="shared" si="11"/>
        <v>#REF!</v>
      </c>
    </row>
    <row r="42" spans="1:14" s="34" customFormat="1" ht="12.75" customHeight="1">
      <c r="A42" s="16"/>
      <c r="B42" s="16"/>
      <c r="C42" s="16" t="s">
        <v>43</v>
      </c>
      <c r="D42" s="122" t="s">
        <v>41</v>
      </c>
      <c r="E42" s="146"/>
      <c r="F42" s="146"/>
      <c r="G42" s="146"/>
      <c r="H42" s="147"/>
      <c r="I42" s="20" t="e">
        <f>SUMIF(#REF!,$C42,#REF!)</f>
        <v>#REF!</v>
      </c>
      <c r="J42" s="20" t="e">
        <f>SUMIF(#REF!,$C42,#REF!)</f>
        <v>#REF!</v>
      </c>
      <c r="K42" s="20" t="e">
        <f>SUMIF(#REF!,$C42,#REF!)</f>
        <v>#REF!</v>
      </c>
      <c r="L42" s="20" t="e">
        <f>SUMIF(#REF!,$C42,#REF!)</f>
        <v>#REF!</v>
      </c>
      <c r="M42" s="20" t="e">
        <f>SUMIF(#REF!,$C42,#REF!)</f>
        <v>#REF!</v>
      </c>
      <c r="N42" s="20" t="e">
        <f>SUMIF(#REF!,$C42,#REF!)</f>
        <v>#REF!</v>
      </c>
    </row>
    <row r="43" spans="1:14" s="34" customFormat="1" ht="12.75" customHeight="1">
      <c r="A43" s="16"/>
      <c r="B43" s="16"/>
      <c r="C43" s="16" t="s">
        <v>44</v>
      </c>
      <c r="D43" s="122" t="s">
        <v>42</v>
      </c>
      <c r="E43" s="146"/>
      <c r="F43" s="146"/>
      <c r="G43" s="146"/>
      <c r="H43" s="147"/>
      <c r="I43" s="20" t="e">
        <f>SUMIF(#REF!,$C43,#REF!)</f>
        <v>#REF!</v>
      </c>
      <c r="J43" s="20" t="e">
        <f>SUMIF(#REF!,$C43,#REF!)</f>
        <v>#REF!</v>
      </c>
      <c r="K43" s="20" t="e">
        <f>SUMIF(#REF!,$C43,#REF!)</f>
        <v>#REF!</v>
      </c>
      <c r="L43" s="20" t="e">
        <f>SUMIF(#REF!,$C43,#REF!)</f>
        <v>#REF!</v>
      </c>
      <c r="M43" s="20" t="e">
        <f>SUMIF(#REF!,$C43,#REF!)</f>
        <v>#REF!</v>
      </c>
      <c r="N43" s="20" t="e">
        <f>SUMIF(#REF!,$C43,#REF!)</f>
        <v>#REF!</v>
      </c>
    </row>
    <row r="44" spans="1:14" s="34" customFormat="1" ht="14.25" customHeight="1">
      <c r="A44" s="16"/>
      <c r="B44" s="16"/>
      <c r="C44" s="16"/>
      <c r="D44" s="154" t="s">
        <v>15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</row>
    <row r="45" spans="1:14" s="34" customFormat="1" ht="14.25" customHeight="1">
      <c r="A45" s="16"/>
      <c r="B45" s="16"/>
      <c r="C45" s="16"/>
      <c r="D45" s="135" t="s">
        <v>40</v>
      </c>
      <c r="E45" s="136"/>
      <c r="F45" s="136"/>
      <c r="G45" s="136"/>
      <c r="H45" s="123"/>
      <c r="I45" s="56" t="e">
        <f aca="true" t="shared" si="12" ref="I45:N45">SUM(I46:I47)</f>
        <v>#REF!</v>
      </c>
      <c r="J45" s="56" t="e">
        <f t="shared" si="12"/>
        <v>#REF!</v>
      </c>
      <c r="K45" s="56" t="e">
        <f t="shared" si="12"/>
        <v>#REF!</v>
      </c>
      <c r="L45" s="56" t="e">
        <f t="shared" si="12"/>
        <v>#REF!</v>
      </c>
      <c r="M45" s="56" t="e">
        <f t="shared" si="12"/>
        <v>#REF!</v>
      </c>
      <c r="N45" s="56" t="e">
        <f t="shared" si="12"/>
        <v>#REF!</v>
      </c>
    </row>
    <row r="46" spans="1:14" s="34" customFormat="1" ht="14.25" customHeight="1">
      <c r="A46" s="16"/>
      <c r="B46" s="16"/>
      <c r="C46" s="16"/>
      <c r="D46" s="122" t="s">
        <v>41</v>
      </c>
      <c r="E46" s="146"/>
      <c r="F46" s="146"/>
      <c r="G46" s="146"/>
      <c r="H46" s="147"/>
      <c r="I46" s="56" t="e">
        <f aca="true" t="shared" si="13" ref="I46:M47">I38+I42</f>
        <v>#REF!</v>
      </c>
      <c r="J46" s="56" t="e">
        <f t="shared" si="13"/>
        <v>#REF!</v>
      </c>
      <c r="K46" s="56" t="e">
        <f t="shared" si="13"/>
        <v>#REF!</v>
      </c>
      <c r="L46" s="56" t="e">
        <f t="shared" si="13"/>
        <v>#REF!</v>
      </c>
      <c r="M46" s="56" t="e">
        <f t="shared" si="13"/>
        <v>#REF!</v>
      </c>
      <c r="N46" s="56" t="e">
        <f>I46+J46+K46+L46+M46</f>
        <v>#REF!</v>
      </c>
    </row>
    <row r="47" spans="1:14" s="19" customFormat="1" ht="16.5" customHeight="1" thickBot="1">
      <c r="A47" s="16"/>
      <c r="B47" s="16"/>
      <c r="C47" s="16"/>
      <c r="D47" s="149" t="s">
        <v>42</v>
      </c>
      <c r="E47" s="150"/>
      <c r="F47" s="150"/>
      <c r="G47" s="150"/>
      <c r="H47" s="151"/>
      <c r="I47" s="56" t="e">
        <f t="shared" si="13"/>
        <v>#REF!</v>
      </c>
      <c r="J47" s="56" t="e">
        <f t="shared" si="13"/>
        <v>#REF!</v>
      </c>
      <c r="K47" s="56" t="e">
        <f t="shared" si="13"/>
        <v>#REF!</v>
      </c>
      <c r="L47" s="56" t="e">
        <f t="shared" si="13"/>
        <v>#REF!</v>
      </c>
      <c r="M47" s="56" t="e">
        <f t="shared" si="13"/>
        <v>#REF!</v>
      </c>
      <c r="N47" s="56" t="e">
        <f>I47+J47+K47+L47+M47</f>
        <v>#REF!</v>
      </c>
    </row>
    <row r="48" spans="1:14" s="19" customFormat="1" ht="30.75" customHeight="1" thickBot="1">
      <c r="A48" s="16"/>
      <c r="B48" s="16"/>
      <c r="C48" s="16"/>
      <c r="D48" s="148" t="s">
        <v>75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</row>
    <row r="49" spans="1:14" s="34" customFormat="1" ht="15" customHeight="1">
      <c r="A49" s="16"/>
      <c r="B49" s="16"/>
      <c r="C49" s="16"/>
      <c r="D49" s="133" t="s">
        <v>9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s="34" customFormat="1" ht="16.5" customHeight="1">
      <c r="A50" s="16"/>
      <c r="B50" s="16"/>
      <c r="C50" s="16"/>
      <c r="D50" s="135" t="s">
        <v>40</v>
      </c>
      <c r="E50" s="136"/>
      <c r="F50" s="136"/>
      <c r="G50" s="136"/>
      <c r="H50" s="123"/>
      <c r="I50" s="43">
        <f aca="true" t="shared" si="14" ref="I50:N50">I51+I52</f>
        <v>66973000</v>
      </c>
      <c r="J50" s="43">
        <f t="shared" si="14"/>
        <v>44235000</v>
      </c>
      <c r="K50" s="43">
        <f t="shared" si="14"/>
        <v>36593000</v>
      </c>
      <c r="L50" s="43">
        <f t="shared" si="14"/>
        <v>23733000</v>
      </c>
      <c r="M50" s="43">
        <f t="shared" si="14"/>
        <v>11017000</v>
      </c>
      <c r="N50" s="43">
        <f t="shared" si="14"/>
        <v>182551000</v>
      </c>
    </row>
    <row r="51" spans="1:14" s="34" customFormat="1" ht="12.75" customHeight="1">
      <c r="A51" s="16"/>
      <c r="B51" s="16"/>
      <c r="C51" s="16"/>
      <c r="D51" s="122" t="s">
        <v>41</v>
      </c>
      <c r="E51" s="146"/>
      <c r="F51" s="146"/>
      <c r="G51" s="146"/>
      <c r="H51" s="147"/>
      <c r="I51" s="44">
        <v>36780000</v>
      </c>
      <c r="J51" s="44">
        <v>28035000</v>
      </c>
      <c r="K51" s="44">
        <v>26000000</v>
      </c>
      <c r="L51" s="44">
        <v>21333000</v>
      </c>
      <c r="M51" s="44">
        <v>11017000</v>
      </c>
      <c r="N51" s="45">
        <f>I51+J51+K51+L51+M51</f>
        <v>123165000</v>
      </c>
    </row>
    <row r="52" spans="1:14" s="19" customFormat="1" ht="16.5" customHeight="1">
      <c r="A52" s="16"/>
      <c r="B52" s="16"/>
      <c r="C52" s="16"/>
      <c r="D52" s="122" t="s">
        <v>42</v>
      </c>
      <c r="E52" s="146"/>
      <c r="F52" s="146"/>
      <c r="G52" s="146"/>
      <c r="H52" s="147"/>
      <c r="I52" s="44">
        <v>30193000</v>
      </c>
      <c r="J52" s="44">
        <v>16200000</v>
      </c>
      <c r="K52" s="44">
        <v>10593000</v>
      </c>
      <c r="L52" s="44">
        <v>2400000</v>
      </c>
      <c r="M52" s="44">
        <v>0</v>
      </c>
      <c r="N52" s="45">
        <f>I52+J52+K52+L52+M52</f>
        <v>59386000</v>
      </c>
    </row>
    <row r="53" spans="1:14" s="34" customFormat="1" ht="15" customHeight="1">
      <c r="A53" s="16"/>
      <c r="B53" s="16"/>
      <c r="C53" s="16"/>
      <c r="D53" s="152" t="s">
        <v>14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</row>
    <row r="54" spans="1:14" s="34" customFormat="1" ht="16.5" customHeight="1">
      <c r="A54" s="16"/>
      <c r="B54" s="16"/>
      <c r="C54" s="16"/>
      <c r="D54" s="135" t="s">
        <v>40</v>
      </c>
      <c r="E54" s="136"/>
      <c r="F54" s="136"/>
      <c r="G54" s="136"/>
      <c r="H54" s="123"/>
      <c r="I54" s="2" t="e">
        <f aca="true" t="shared" si="15" ref="I54:N54">I55+I56</f>
        <v>#REF!</v>
      </c>
      <c r="J54" s="2" t="e">
        <f t="shared" si="15"/>
        <v>#REF!</v>
      </c>
      <c r="K54" s="2" t="e">
        <f t="shared" si="15"/>
        <v>#REF!</v>
      </c>
      <c r="L54" s="2" t="e">
        <f t="shared" si="15"/>
        <v>#REF!</v>
      </c>
      <c r="M54" s="2" t="e">
        <f t="shared" si="15"/>
        <v>#REF!</v>
      </c>
      <c r="N54" s="2" t="e">
        <f t="shared" si="15"/>
        <v>#REF!</v>
      </c>
    </row>
    <row r="55" spans="1:14" s="34" customFormat="1" ht="12.75" customHeight="1">
      <c r="A55" s="16"/>
      <c r="B55" s="16"/>
      <c r="C55" s="16" t="s">
        <v>43</v>
      </c>
      <c r="D55" s="122" t="s">
        <v>41</v>
      </c>
      <c r="E55" s="146"/>
      <c r="F55" s="146"/>
      <c r="G55" s="146"/>
      <c r="H55" s="147"/>
      <c r="I55" s="20" t="e">
        <f>SUMIF(#REF!,$C55,#REF!)</f>
        <v>#REF!</v>
      </c>
      <c r="J55" s="20" t="e">
        <f>SUMIF(#REF!,$C55,#REF!)</f>
        <v>#REF!</v>
      </c>
      <c r="K55" s="20" t="e">
        <f>SUMIF(#REF!,$C55,#REF!)</f>
        <v>#REF!</v>
      </c>
      <c r="L55" s="20" t="e">
        <f>SUMIF(#REF!,$C55,#REF!)</f>
        <v>#REF!</v>
      </c>
      <c r="M55" s="20" t="e">
        <f>SUMIF(#REF!,$C55,#REF!)</f>
        <v>#REF!</v>
      </c>
      <c r="N55" s="20" t="e">
        <f>SUMIF(#REF!,$C55,#REF!)</f>
        <v>#REF!</v>
      </c>
    </row>
    <row r="56" spans="1:14" s="34" customFormat="1" ht="12.75" customHeight="1">
      <c r="A56" s="16"/>
      <c r="B56" s="16"/>
      <c r="C56" s="16" t="s">
        <v>44</v>
      </c>
      <c r="D56" s="122" t="s">
        <v>42</v>
      </c>
      <c r="E56" s="146"/>
      <c r="F56" s="146"/>
      <c r="G56" s="146"/>
      <c r="H56" s="147"/>
      <c r="I56" s="20" t="e">
        <f>SUMIF(#REF!,$C56,#REF!)</f>
        <v>#REF!</v>
      </c>
      <c r="J56" s="20" t="e">
        <f>SUMIF(#REF!,$C56,#REF!)</f>
        <v>#REF!</v>
      </c>
      <c r="K56" s="20" t="e">
        <f>SUMIF(#REF!,$C56,#REF!)</f>
        <v>#REF!</v>
      </c>
      <c r="L56" s="20" t="e">
        <f>SUMIF(#REF!,$C56,#REF!)</f>
        <v>#REF!</v>
      </c>
      <c r="M56" s="20" t="e">
        <f>SUMIF(#REF!,$C56,#REF!)</f>
        <v>#REF!</v>
      </c>
      <c r="N56" s="20" t="e">
        <f>SUMIF(#REF!,$C56,#REF!)</f>
        <v>#REF!</v>
      </c>
    </row>
    <row r="57" spans="1:14" s="34" customFormat="1" ht="14.25" customHeight="1">
      <c r="A57" s="16"/>
      <c r="B57" s="16"/>
      <c r="C57" s="16"/>
      <c r="D57" s="154" t="s">
        <v>15</v>
      </c>
      <c r="E57" s="155"/>
      <c r="F57" s="155"/>
      <c r="G57" s="155"/>
      <c r="H57" s="155"/>
      <c r="I57" s="155"/>
      <c r="J57" s="155"/>
      <c r="K57" s="155"/>
      <c r="L57" s="155"/>
      <c r="M57" s="155"/>
      <c r="N57" s="155"/>
    </row>
    <row r="58" spans="1:14" s="34" customFormat="1" ht="14.25" customHeight="1">
      <c r="A58" s="16"/>
      <c r="B58" s="16"/>
      <c r="C58" s="16"/>
      <c r="D58" s="135" t="s">
        <v>40</v>
      </c>
      <c r="E58" s="136"/>
      <c r="F58" s="136"/>
      <c r="G58" s="136"/>
      <c r="H58" s="123"/>
      <c r="I58" s="56" t="e">
        <f aca="true" t="shared" si="16" ref="I58:N58">SUM(I59:I60)</f>
        <v>#REF!</v>
      </c>
      <c r="J58" s="56" t="e">
        <f t="shared" si="16"/>
        <v>#REF!</v>
      </c>
      <c r="K58" s="56" t="e">
        <f t="shared" si="16"/>
        <v>#REF!</v>
      </c>
      <c r="L58" s="56" t="e">
        <f t="shared" si="16"/>
        <v>#REF!</v>
      </c>
      <c r="M58" s="56" t="e">
        <f t="shared" si="16"/>
        <v>#REF!</v>
      </c>
      <c r="N58" s="56" t="e">
        <f t="shared" si="16"/>
        <v>#REF!</v>
      </c>
    </row>
    <row r="59" spans="1:14" s="34" customFormat="1" ht="14.25" customHeight="1">
      <c r="A59" s="16"/>
      <c r="B59" s="16"/>
      <c r="C59" s="16"/>
      <c r="D59" s="122" t="s">
        <v>41</v>
      </c>
      <c r="E59" s="146"/>
      <c r="F59" s="146"/>
      <c r="G59" s="146"/>
      <c r="H59" s="147"/>
      <c r="I59" s="56" t="e">
        <f aca="true" t="shared" si="17" ref="I59:M60">I51+I55</f>
        <v>#REF!</v>
      </c>
      <c r="J59" s="56" t="e">
        <f t="shared" si="17"/>
        <v>#REF!</v>
      </c>
      <c r="K59" s="56" t="e">
        <f t="shared" si="17"/>
        <v>#REF!</v>
      </c>
      <c r="L59" s="56" t="e">
        <f t="shared" si="17"/>
        <v>#REF!</v>
      </c>
      <c r="M59" s="56" t="e">
        <f t="shared" si="17"/>
        <v>#REF!</v>
      </c>
      <c r="N59" s="56" t="e">
        <f>I59+J59+K59+L59+M59</f>
        <v>#REF!</v>
      </c>
    </row>
    <row r="60" spans="1:14" s="19" customFormat="1" ht="16.5" customHeight="1" thickBot="1">
      <c r="A60" s="16"/>
      <c r="B60" s="16"/>
      <c r="C60" s="16"/>
      <c r="D60" s="149" t="s">
        <v>42</v>
      </c>
      <c r="E60" s="150"/>
      <c r="F60" s="150"/>
      <c r="G60" s="150"/>
      <c r="H60" s="151"/>
      <c r="I60" s="56" t="e">
        <f t="shared" si="17"/>
        <v>#REF!</v>
      </c>
      <c r="J60" s="56" t="e">
        <f t="shared" si="17"/>
        <v>#REF!</v>
      </c>
      <c r="K60" s="56" t="e">
        <f t="shared" si="17"/>
        <v>#REF!</v>
      </c>
      <c r="L60" s="56" t="e">
        <f t="shared" si="17"/>
        <v>#REF!</v>
      </c>
      <c r="M60" s="56" t="e">
        <f t="shared" si="17"/>
        <v>#REF!</v>
      </c>
      <c r="N60" s="56" t="e">
        <f>I60+J60+K60+L60+M60</f>
        <v>#REF!</v>
      </c>
    </row>
    <row r="61" spans="1:14" s="19" customFormat="1" ht="27" customHeight="1" thickBot="1">
      <c r="A61" s="16"/>
      <c r="B61" s="16"/>
      <c r="C61" s="16"/>
      <c r="D61" s="148" t="s">
        <v>76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  <row r="62" spans="1:14" s="34" customFormat="1" ht="15" customHeight="1">
      <c r="A62" s="16"/>
      <c r="B62" s="16"/>
      <c r="C62" s="16"/>
      <c r="D62" s="133" t="s">
        <v>9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s="34" customFormat="1" ht="16.5" customHeight="1">
      <c r="A63" s="16"/>
      <c r="B63" s="16"/>
      <c r="C63" s="16"/>
      <c r="D63" s="135" t="s">
        <v>40</v>
      </c>
      <c r="E63" s="136"/>
      <c r="F63" s="136"/>
      <c r="G63" s="136"/>
      <c r="H63" s="123"/>
      <c r="I63" s="68">
        <f aca="true" t="shared" si="18" ref="I63:N63">I64+I65</f>
        <v>53158000</v>
      </c>
      <c r="J63" s="43">
        <f t="shared" si="18"/>
        <v>86612000</v>
      </c>
      <c r="K63" s="43">
        <f t="shared" si="18"/>
        <v>96867000</v>
      </c>
      <c r="L63" s="43">
        <f t="shared" si="18"/>
        <v>59869000</v>
      </c>
      <c r="M63" s="43">
        <f t="shared" si="18"/>
        <v>34150000</v>
      </c>
      <c r="N63" s="43">
        <f t="shared" si="18"/>
        <v>330656000</v>
      </c>
    </row>
    <row r="64" spans="1:14" s="34" customFormat="1" ht="12.75" customHeight="1">
      <c r="A64" s="16"/>
      <c r="B64" s="16"/>
      <c r="C64" s="16"/>
      <c r="D64" s="122" t="s">
        <v>41</v>
      </c>
      <c r="E64" s="146"/>
      <c r="F64" s="146"/>
      <c r="G64" s="146"/>
      <c r="H64" s="147"/>
      <c r="I64" s="44">
        <v>39528000</v>
      </c>
      <c r="J64" s="44">
        <v>44612000</v>
      </c>
      <c r="K64" s="44">
        <v>51099000</v>
      </c>
      <c r="L64" s="44">
        <v>17330000</v>
      </c>
      <c r="M64" s="44">
        <v>13750000</v>
      </c>
      <c r="N64" s="45">
        <f>I64+J64+K64+L64+M64</f>
        <v>166319000</v>
      </c>
    </row>
    <row r="65" spans="1:14" s="19" customFormat="1" ht="16.5" customHeight="1">
      <c r="A65" s="16"/>
      <c r="B65" s="16"/>
      <c r="C65" s="16"/>
      <c r="D65" s="122" t="s">
        <v>42</v>
      </c>
      <c r="E65" s="146"/>
      <c r="F65" s="146"/>
      <c r="G65" s="146"/>
      <c r="H65" s="147"/>
      <c r="I65" s="44">
        <v>13630000</v>
      </c>
      <c r="J65" s="44">
        <v>42000000</v>
      </c>
      <c r="K65" s="44">
        <v>45768000</v>
      </c>
      <c r="L65" s="44">
        <v>42539000</v>
      </c>
      <c r="M65" s="44">
        <v>20400000</v>
      </c>
      <c r="N65" s="45">
        <f>I65+J65+K65+L65+M65</f>
        <v>164337000</v>
      </c>
    </row>
    <row r="66" spans="1:14" s="34" customFormat="1" ht="15" customHeight="1">
      <c r="A66" s="16"/>
      <c r="B66" s="16"/>
      <c r="C66" s="16"/>
      <c r="D66" s="152" t="s">
        <v>14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  <row r="67" spans="1:14" s="34" customFormat="1" ht="16.5" customHeight="1">
      <c r="A67" s="16"/>
      <c r="B67" s="16"/>
      <c r="C67" s="16"/>
      <c r="D67" s="135" t="s">
        <v>40</v>
      </c>
      <c r="E67" s="136"/>
      <c r="F67" s="136"/>
      <c r="G67" s="136"/>
      <c r="H67" s="123"/>
      <c r="I67" s="2" t="e">
        <f aca="true" t="shared" si="19" ref="I67:N67">I68+I69</f>
        <v>#REF!</v>
      </c>
      <c r="J67" s="2" t="e">
        <f t="shared" si="19"/>
        <v>#REF!</v>
      </c>
      <c r="K67" s="2" t="e">
        <f t="shared" si="19"/>
        <v>#REF!</v>
      </c>
      <c r="L67" s="2" t="e">
        <f t="shared" si="19"/>
        <v>#REF!</v>
      </c>
      <c r="M67" s="2" t="e">
        <f t="shared" si="19"/>
        <v>#REF!</v>
      </c>
      <c r="N67" s="2" t="e">
        <f t="shared" si="19"/>
        <v>#REF!</v>
      </c>
    </row>
    <row r="68" spans="1:14" s="34" customFormat="1" ht="12.75" customHeight="1">
      <c r="A68" s="16"/>
      <c r="B68" s="16"/>
      <c r="C68" s="16" t="s">
        <v>43</v>
      </c>
      <c r="D68" s="122" t="s">
        <v>41</v>
      </c>
      <c r="E68" s="146"/>
      <c r="F68" s="146"/>
      <c r="G68" s="146"/>
      <c r="H68" s="147"/>
      <c r="I68" s="20" t="e">
        <f>SUMIF(#REF!,$C68,#REF!)</f>
        <v>#REF!</v>
      </c>
      <c r="J68" s="20" t="e">
        <f>SUMIF(#REF!,$C68,#REF!)</f>
        <v>#REF!</v>
      </c>
      <c r="K68" s="20" t="e">
        <f>SUMIF(#REF!,$C68,#REF!)</f>
        <v>#REF!</v>
      </c>
      <c r="L68" s="20" t="e">
        <f>SUMIF(#REF!,$C68,#REF!)</f>
        <v>#REF!</v>
      </c>
      <c r="M68" s="20" t="e">
        <f>SUMIF(#REF!,$C68,#REF!)</f>
        <v>#REF!</v>
      </c>
      <c r="N68" s="20" t="e">
        <f>SUMIF(#REF!,$C68,#REF!)</f>
        <v>#REF!</v>
      </c>
    </row>
    <row r="69" spans="1:14" s="34" customFormat="1" ht="12.75" customHeight="1">
      <c r="A69" s="16"/>
      <c r="B69" s="16"/>
      <c r="C69" s="16" t="s">
        <v>44</v>
      </c>
      <c r="D69" s="122" t="s">
        <v>42</v>
      </c>
      <c r="E69" s="146"/>
      <c r="F69" s="146"/>
      <c r="G69" s="146"/>
      <c r="H69" s="147"/>
      <c r="I69" s="20" t="e">
        <f>SUMIF(#REF!,$C69,#REF!)-#REF!/2</f>
        <v>#REF!</v>
      </c>
      <c r="J69" s="20" t="e">
        <f>SUMIF(#REF!,$C69,#REF!)-#REF!/2</f>
        <v>#REF!</v>
      </c>
      <c r="K69" s="20" t="e">
        <f>SUMIF(#REF!,$C69,#REF!)-#REF!/2</f>
        <v>#REF!</v>
      </c>
      <c r="L69" s="20" t="e">
        <f>SUMIF(#REF!,$C69,#REF!)-#REF!/2</f>
        <v>#REF!</v>
      </c>
      <c r="M69" s="20" t="e">
        <f>SUMIF(#REF!,$C69,#REF!)-#REF!/2</f>
        <v>#REF!</v>
      </c>
      <c r="N69" s="20" t="e">
        <f>SUMIF(#REF!,$C69,#REF!)-#REF!/2</f>
        <v>#REF!</v>
      </c>
    </row>
    <row r="70" spans="1:14" s="34" customFormat="1" ht="14.25" customHeight="1">
      <c r="A70" s="16"/>
      <c r="B70" s="16"/>
      <c r="C70" s="16"/>
      <c r="D70" s="154" t="s">
        <v>15</v>
      </c>
      <c r="E70" s="155"/>
      <c r="F70" s="155"/>
      <c r="G70" s="155"/>
      <c r="H70" s="155"/>
      <c r="I70" s="155"/>
      <c r="J70" s="155"/>
      <c r="K70" s="155"/>
      <c r="L70" s="155"/>
      <c r="M70" s="155"/>
      <c r="N70" s="155"/>
    </row>
    <row r="71" spans="1:14" s="34" customFormat="1" ht="14.25" customHeight="1">
      <c r="A71" s="16"/>
      <c r="B71" s="16"/>
      <c r="C71" s="16"/>
      <c r="D71" s="135" t="s">
        <v>40</v>
      </c>
      <c r="E71" s="136"/>
      <c r="F71" s="136"/>
      <c r="G71" s="136"/>
      <c r="H71" s="123"/>
      <c r="I71" s="56" t="e">
        <f aca="true" t="shared" si="20" ref="I71:N71">SUM(I72:I73)</f>
        <v>#REF!</v>
      </c>
      <c r="J71" s="56" t="e">
        <f t="shared" si="20"/>
        <v>#REF!</v>
      </c>
      <c r="K71" s="56" t="e">
        <f t="shared" si="20"/>
        <v>#REF!</v>
      </c>
      <c r="L71" s="56" t="e">
        <f t="shared" si="20"/>
        <v>#REF!</v>
      </c>
      <c r="M71" s="56" t="e">
        <f t="shared" si="20"/>
        <v>#REF!</v>
      </c>
      <c r="N71" s="56" t="e">
        <f t="shared" si="20"/>
        <v>#REF!</v>
      </c>
    </row>
    <row r="72" spans="1:14" s="34" customFormat="1" ht="14.25" customHeight="1">
      <c r="A72" s="16"/>
      <c r="B72" s="16"/>
      <c r="C72" s="16"/>
      <c r="D72" s="122" t="s">
        <v>41</v>
      </c>
      <c r="E72" s="146"/>
      <c r="F72" s="146"/>
      <c r="G72" s="146"/>
      <c r="H72" s="147"/>
      <c r="I72" s="56" t="e">
        <f aca="true" t="shared" si="21" ref="I72:M73">I64+I68</f>
        <v>#REF!</v>
      </c>
      <c r="J72" s="56" t="e">
        <f t="shared" si="21"/>
        <v>#REF!</v>
      </c>
      <c r="K72" s="56" t="e">
        <f t="shared" si="21"/>
        <v>#REF!</v>
      </c>
      <c r="L72" s="56" t="e">
        <f t="shared" si="21"/>
        <v>#REF!</v>
      </c>
      <c r="M72" s="56" t="e">
        <f t="shared" si="21"/>
        <v>#REF!</v>
      </c>
      <c r="N72" s="56" t="e">
        <f>I72+J72+K72+L72+M72</f>
        <v>#REF!</v>
      </c>
    </row>
    <row r="73" spans="1:14" s="19" customFormat="1" ht="16.5" customHeight="1" thickBot="1">
      <c r="A73" s="16"/>
      <c r="B73" s="16"/>
      <c r="C73" s="16"/>
      <c r="D73" s="149" t="s">
        <v>42</v>
      </c>
      <c r="E73" s="150"/>
      <c r="F73" s="150"/>
      <c r="G73" s="150"/>
      <c r="H73" s="151"/>
      <c r="I73" s="56" t="e">
        <f t="shared" si="21"/>
        <v>#REF!</v>
      </c>
      <c r="J73" s="56" t="e">
        <f t="shared" si="21"/>
        <v>#REF!</v>
      </c>
      <c r="K73" s="56" t="e">
        <f t="shared" si="21"/>
        <v>#REF!</v>
      </c>
      <c r="L73" s="56" t="e">
        <f t="shared" si="21"/>
        <v>#REF!</v>
      </c>
      <c r="M73" s="56" t="e">
        <f t="shared" si="21"/>
        <v>#REF!</v>
      </c>
      <c r="N73" s="56" t="e">
        <f>I73+J73+K73+L73+M73</f>
        <v>#REF!</v>
      </c>
    </row>
    <row r="74" spans="1:14" s="19" customFormat="1" ht="25.5" customHeight="1" thickBot="1">
      <c r="A74" s="16"/>
      <c r="B74" s="16"/>
      <c r="C74" s="16"/>
      <c r="D74" s="148" t="s">
        <v>77</v>
      </c>
      <c r="E74" s="148"/>
      <c r="F74" s="148"/>
      <c r="G74" s="148"/>
      <c r="H74" s="148"/>
      <c r="I74" s="148"/>
      <c r="J74" s="148"/>
      <c r="K74" s="148"/>
      <c r="L74" s="148"/>
      <c r="M74" s="148"/>
      <c r="N74" s="148"/>
    </row>
    <row r="75" spans="1:14" s="34" customFormat="1" ht="15" customHeight="1">
      <c r="A75" s="16"/>
      <c r="B75" s="16"/>
      <c r="C75" s="16"/>
      <c r="D75" s="133" t="s">
        <v>9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4" s="34" customFormat="1" ht="16.5" customHeight="1">
      <c r="A76" s="16"/>
      <c r="B76" s="16"/>
      <c r="C76" s="16"/>
      <c r="D76" s="135" t="s">
        <v>40</v>
      </c>
      <c r="E76" s="136"/>
      <c r="F76" s="136"/>
      <c r="G76" s="136"/>
      <c r="H76" s="123"/>
      <c r="I76" s="43">
        <f aca="true" t="shared" si="22" ref="I76:N76">I77+I78</f>
        <v>18679000</v>
      </c>
      <c r="J76" s="43">
        <f t="shared" si="22"/>
        <v>24425000</v>
      </c>
      <c r="K76" s="43">
        <f t="shared" si="22"/>
        <v>22633000</v>
      </c>
      <c r="L76" s="43">
        <f t="shared" si="22"/>
        <v>11850000</v>
      </c>
      <c r="M76" s="43">
        <f t="shared" si="22"/>
        <v>11227000</v>
      </c>
      <c r="N76" s="43">
        <f t="shared" si="22"/>
        <v>88814000</v>
      </c>
    </row>
    <row r="77" spans="1:14" s="34" customFormat="1" ht="12.75" customHeight="1">
      <c r="A77" s="16"/>
      <c r="B77" s="16"/>
      <c r="C77" s="16"/>
      <c r="D77" s="122" t="s">
        <v>41</v>
      </c>
      <c r="E77" s="146"/>
      <c r="F77" s="146"/>
      <c r="G77" s="146"/>
      <c r="H77" s="147"/>
      <c r="I77" s="44">
        <v>18679000</v>
      </c>
      <c r="J77" s="44">
        <v>24075000</v>
      </c>
      <c r="K77" s="44">
        <v>18633000</v>
      </c>
      <c r="L77" s="44">
        <v>5800000</v>
      </c>
      <c r="M77" s="44">
        <v>11227000</v>
      </c>
      <c r="N77" s="45">
        <f>I77+J77+K77+L77+M77</f>
        <v>78414000</v>
      </c>
    </row>
    <row r="78" spans="1:14" s="19" customFormat="1" ht="16.5" customHeight="1">
      <c r="A78" s="16"/>
      <c r="B78" s="16"/>
      <c r="C78" s="16"/>
      <c r="D78" s="122" t="s">
        <v>42</v>
      </c>
      <c r="E78" s="146"/>
      <c r="F78" s="146"/>
      <c r="G78" s="146"/>
      <c r="H78" s="147"/>
      <c r="I78" s="46">
        <v>0</v>
      </c>
      <c r="J78" s="44">
        <v>350000</v>
      </c>
      <c r="K78" s="44">
        <v>4000000</v>
      </c>
      <c r="L78" s="44">
        <v>6050000</v>
      </c>
      <c r="M78" s="44">
        <v>0</v>
      </c>
      <c r="N78" s="45">
        <f>I78+J78+K78+L78+M78</f>
        <v>10400000</v>
      </c>
    </row>
    <row r="79" spans="1:14" s="34" customFormat="1" ht="15" customHeight="1">
      <c r="A79" s="16"/>
      <c r="B79" s="16"/>
      <c r="C79" s="16"/>
      <c r="D79" s="152" t="s">
        <v>14</v>
      </c>
      <c r="E79" s="153"/>
      <c r="F79" s="153"/>
      <c r="G79" s="153"/>
      <c r="H79" s="153"/>
      <c r="I79" s="153"/>
      <c r="J79" s="153"/>
      <c r="K79" s="153"/>
      <c r="L79" s="153"/>
      <c r="M79" s="153"/>
      <c r="N79" s="153"/>
    </row>
    <row r="80" spans="1:14" s="34" customFormat="1" ht="16.5" customHeight="1">
      <c r="A80" s="16"/>
      <c r="B80" s="16"/>
      <c r="C80" s="16"/>
      <c r="D80" s="135" t="s">
        <v>40</v>
      </c>
      <c r="E80" s="136"/>
      <c r="F80" s="136"/>
      <c r="G80" s="136"/>
      <c r="H80" s="123"/>
      <c r="I80" s="2">
        <f aca="true" t="shared" si="23" ref="I80:N80">I81+I82</f>
        <v>-7800000</v>
      </c>
      <c r="J80" s="2">
        <f t="shared" si="23"/>
        <v>9500000</v>
      </c>
      <c r="K80" s="2">
        <f t="shared" si="23"/>
        <v>0</v>
      </c>
      <c r="L80" s="2" t="e">
        <f t="shared" si="23"/>
        <v>#REF!</v>
      </c>
      <c r="M80" s="2" t="e">
        <f t="shared" si="23"/>
        <v>#REF!</v>
      </c>
      <c r="N80" s="2">
        <f t="shared" si="23"/>
        <v>1700000</v>
      </c>
    </row>
    <row r="81" spans="1:14" s="34" customFormat="1" ht="12.75" customHeight="1">
      <c r="A81" s="16"/>
      <c r="B81" s="16"/>
      <c r="C81" s="16" t="s">
        <v>43</v>
      </c>
      <c r="D81" s="122" t="s">
        <v>41</v>
      </c>
      <c r="E81" s="146"/>
      <c r="F81" s="146"/>
      <c r="G81" s="146"/>
      <c r="H81" s="147"/>
      <c r="I81" s="20">
        <f>SUMIF('WPI 2008-2010'!$B$10:$B$9172,$C81,'WPI 2008-2010'!O$10:O$9172)</f>
        <v>-7800000</v>
      </c>
      <c r="J81" s="20">
        <f>SUMIF('WPI 2008-2010'!$B$10:$B$9172,$C81,'WPI 2008-2010'!P$10:P$9172)</f>
        <v>9500000</v>
      </c>
      <c r="K81" s="20">
        <f>SUMIF('WPI 2008-2010'!$B$10:$B$9172,$C81,'WPI 2008-2010'!Q$10:Q$9172)</f>
        <v>0</v>
      </c>
      <c r="L81" s="20" t="e">
        <f>SUMIF('WPI 2008-2010'!$B$10:$B$9172,$C81,'WPI 2008-2010'!#REF!)</f>
        <v>#REF!</v>
      </c>
      <c r="M81" s="20" t="e">
        <f>SUMIF('WPI 2008-2010'!$B$10:$B$9172,$C81,'WPI 2008-2010'!#REF!)</f>
        <v>#REF!</v>
      </c>
      <c r="N81" s="20">
        <f>SUMIF('WPI 2008-2010'!$B$10:$B$9172,$C81,'WPI 2008-2010'!R$10:R$9172)</f>
        <v>1700000</v>
      </c>
    </row>
    <row r="82" spans="1:14" s="34" customFormat="1" ht="12.75" customHeight="1">
      <c r="A82" s="16"/>
      <c r="B82" s="16"/>
      <c r="C82" s="16" t="s">
        <v>44</v>
      </c>
      <c r="D82" s="122" t="s">
        <v>42</v>
      </c>
      <c r="E82" s="146"/>
      <c r="F82" s="146"/>
      <c r="G82" s="146"/>
      <c r="H82" s="147"/>
      <c r="I82" s="20">
        <f>SUMIF('WPI 2008-2010'!$B$10:$B$9172,$C82,'WPI 2008-2010'!O$10:O$9172)</f>
        <v>0</v>
      </c>
      <c r="J82" s="20">
        <f>SUMIF('WPI 2008-2010'!$B$10:$B$9172,$C82,'WPI 2008-2010'!P$10:P$9172)</f>
        <v>0</v>
      </c>
      <c r="K82" s="20">
        <f>SUMIF('WPI 2008-2010'!$B$10:$B$9172,$C82,'WPI 2008-2010'!Q$10:Q$9172)</f>
        <v>0</v>
      </c>
      <c r="L82" s="20" t="e">
        <f>SUMIF('WPI 2008-2010'!$B$10:$B$9172,$C82,'WPI 2008-2010'!#REF!)</f>
        <v>#REF!</v>
      </c>
      <c r="M82" s="20" t="e">
        <f>SUMIF('WPI 2008-2010'!$B$10:$B$9172,$C82,'WPI 2008-2010'!#REF!)</f>
        <v>#REF!</v>
      </c>
      <c r="N82" s="20">
        <f>SUMIF('WPI 2008-2010'!$B$10:$B$9172,$C82,'WPI 2008-2010'!R$10:R$9172)</f>
        <v>0</v>
      </c>
    </row>
    <row r="83" spans="1:14" s="34" customFormat="1" ht="14.25" customHeight="1">
      <c r="A83" s="16"/>
      <c r="B83" s="16"/>
      <c r="C83" s="16"/>
      <c r="D83" s="154" t="s">
        <v>15</v>
      </c>
      <c r="E83" s="155"/>
      <c r="F83" s="155"/>
      <c r="G83" s="155"/>
      <c r="H83" s="155"/>
      <c r="I83" s="155"/>
      <c r="J83" s="155"/>
      <c r="K83" s="155"/>
      <c r="L83" s="155"/>
      <c r="M83" s="155"/>
      <c r="N83" s="155"/>
    </row>
    <row r="84" spans="1:14" s="34" customFormat="1" ht="14.25" customHeight="1">
      <c r="A84" s="16"/>
      <c r="B84" s="16"/>
      <c r="C84" s="16"/>
      <c r="D84" s="135" t="s">
        <v>40</v>
      </c>
      <c r="E84" s="136"/>
      <c r="F84" s="136"/>
      <c r="G84" s="136"/>
      <c r="H84" s="123"/>
      <c r="I84" s="56">
        <f aca="true" t="shared" si="24" ref="I84:N84">SUM(I85:I86)</f>
        <v>10879000</v>
      </c>
      <c r="J84" s="56">
        <f t="shared" si="24"/>
        <v>33925000</v>
      </c>
      <c r="K84" s="56">
        <f t="shared" si="24"/>
        <v>22633000</v>
      </c>
      <c r="L84" s="56" t="e">
        <f t="shared" si="24"/>
        <v>#REF!</v>
      </c>
      <c r="M84" s="56" t="e">
        <f t="shared" si="24"/>
        <v>#REF!</v>
      </c>
      <c r="N84" s="56" t="e">
        <f t="shared" si="24"/>
        <v>#REF!</v>
      </c>
    </row>
    <row r="85" spans="1:14" s="34" customFormat="1" ht="14.25" customHeight="1">
      <c r="A85" s="16"/>
      <c r="B85" s="16"/>
      <c r="C85" s="16"/>
      <c r="D85" s="122" t="s">
        <v>41</v>
      </c>
      <c r="E85" s="146"/>
      <c r="F85" s="146"/>
      <c r="G85" s="146"/>
      <c r="H85" s="147"/>
      <c r="I85" s="56">
        <f aca="true" t="shared" si="25" ref="I85:M86">I77+I81</f>
        <v>10879000</v>
      </c>
      <c r="J85" s="56">
        <f t="shared" si="25"/>
        <v>33575000</v>
      </c>
      <c r="K85" s="56">
        <f t="shared" si="25"/>
        <v>18633000</v>
      </c>
      <c r="L85" s="56" t="e">
        <f t="shared" si="25"/>
        <v>#REF!</v>
      </c>
      <c r="M85" s="56" t="e">
        <f t="shared" si="25"/>
        <v>#REF!</v>
      </c>
      <c r="N85" s="56" t="e">
        <f>I85+J85+K85+L85+M85</f>
        <v>#REF!</v>
      </c>
    </row>
    <row r="86" spans="1:14" s="19" customFormat="1" ht="16.5" customHeight="1" thickBot="1">
      <c r="A86" s="16"/>
      <c r="B86" s="16"/>
      <c r="C86" s="16"/>
      <c r="D86" s="149" t="s">
        <v>42</v>
      </c>
      <c r="E86" s="150"/>
      <c r="F86" s="150"/>
      <c r="G86" s="150"/>
      <c r="H86" s="151"/>
      <c r="I86" s="56">
        <f t="shared" si="25"/>
        <v>0</v>
      </c>
      <c r="J86" s="56">
        <f t="shared" si="25"/>
        <v>350000</v>
      </c>
      <c r="K86" s="56">
        <f t="shared" si="25"/>
        <v>4000000</v>
      </c>
      <c r="L86" s="56" t="e">
        <f t="shared" si="25"/>
        <v>#REF!</v>
      </c>
      <c r="M86" s="56" t="e">
        <f t="shared" si="25"/>
        <v>#REF!</v>
      </c>
      <c r="N86" s="56" t="e">
        <f>I86+J86+K86+L86+M86</f>
        <v>#REF!</v>
      </c>
    </row>
    <row r="87" spans="1:14" s="19" customFormat="1" ht="27" customHeight="1" thickBot="1">
      <c r="A87" s="16"/>
      <c r="B87" s="16"/>
      <c r="C87" s="16"/>
      <c r="D87" s="148" t="s">
        <v>78</v>
      </c>
      <c r="E87" s="148"/>
      <c r="F87" s="148"/>
      <c r="G87" s="148"/>
      <c r="H87" s="148"/>
      <c r="I87" s="148"/>
      <c r="J87" s="148"/>
      <c r="K87" s="148"/>
      <c r="L87" s="148"/>
      <c r="M87" s="148"/>
      <c r="N87" s="148"/>
    </row>
    <row r="88" spans="1:14" s="34" customFormat="1" ht="15" customHeight="1">
      <c r="A88" s="16"/>
      <c r="B88" s="16"/>
      <c r="C88" s="16"/>
      <c r="D88" s="133" t="s">
        <v>9</v>
      </c>
      <c r="E88" s="134"/>
      <c r="F88" s="134"/>
      <c r="G88" s="134"/>
      <c r="H88" s="134"/>
      <c r="I88" s="134"/>
      <c r="J88" s="134"/>
      <c r="K88" s="134"/>
      <c r="L88" s="134"/>
      <c r="M88" s="134"/>
      <c r="N88" s="134"/>
    </row>
    <row r="89" spans="1:14" s="34" customFormat="1" ht="16.5" customHeight="1">
      <c r="A89" s="16"/>
      <c r="B89" s="16"/>
      <c r="C89" s="16"/>
      <c r="D89" s="135" t="s">
        <v>40</v>
      </c>
      <c r="E89" s="136"/>
      <c r="F89" s="136"/>
      <c r="G89" s="136"/>
      <c r="H89" s="123"/>
      <c r="I89" s="47">
        <f aca="true" t="shared" si="26" ref="I89:N89">I90+I91</f>
        <v>46831076</v>
      </c>
      <c r="J89" s="47">
        <f t="shared" si="26"/>
        <v>59748000</v>
      </c>
      <c r="K89" s="47">
        <f t="shared" si="26"/>
        <v>36540000</v>
      </c>
      <c r="L89" s="47">
        <f t="shared" si="26"/>
        <v>9515000</v>
      </c>
      <c r="M89" s="47">
        <f t="shared" si="26"/>
        <v>12940000</v>
      </c>
      <c r="N89" s="47">
        <f t="shared" si="26"/>
        <v>165574076</v>
      </c>
    </row>
    <row r="90" spans="1:14" s="34" customFormat="1" ht="12.75" customHeight="1">
      <c r="A90" s="16"/>
      <c r="B90" s="16"/>
      <c r="C90" s="16"/>
      <c r="D90" s="122" t="s">
        <v>41</v>
      </c>
      <c r="E90" s="146"/>
      <c r="F90" s="146"/>
      <c r="G90" s="146"/>
      <c r="H90" s="147"/>
      <c r="I90" s="47">
        <v>46831076</v>
      </c>
      <c r="J90" s="59">
        <v>59748000</v>
      </c>
      <c r="K90" s="59">
        <v>36540000</v>
      </c>
      <c r="L90" s="59">
        <v>9515000</v>
      </c>
      <c r="M90" s="59">
        <v>12940000</v>
      </c>
      <c r="N90" s="45">
        <f>I90+J90+K90+L90+M90</f>
        <v>165574076</v>
      </c>
    </row>
    <row r="91" spans="1:14" s="19" customFormat="1" ht="16.5" customHeight="1">
      <c r="A91" s="16"/>
      <c r="B91" s="16"/>
      <c r="C91" s="16"/>
      <c r="D91" s="122" t="s">
        <v>42</v>
      </c>
      <c r="E91" s="146"/>
      <c r="F91" s="146"/>
      <c r="G91" s="146"/>
      <c r="H91" s="147"/>
      <c r="I91" s="40">
        <v>0</v>
      </c>
      <c r="J91" s="41">
        <v>0</v>
      </c>
      <c r="K91" s="41">
        <v>0</v>
      </c>
      <c r="L91" s="41">
        <v>0</v>
      </c>
      <c r="M91" s="41">
        <v>0</v>
      </c>
      <c r="N91" s="45">
        <f>I91+J91+K91+L91+M91</f>
        <v>0</v>
      </c>
    </row>
    <row r="92" spans="1:14" s="34" customFormat="1" ht="15" customHeight="1">
      <c r="A92" s="16"/>
      <c r="B92" s="16"/>
      <c r="C92" s="16"/>
      <c r="D92" s="152" t="s">
        <v>14</v>
      </c>
      <c r="E92" s="153"/>
      <c r="F92" s="153"/>
      <c r="G92" s="153"/>
      <c r="H92" s="153"/>
      <c r="I92" s="153"/>
      <c r="J92" s="153"/>
      <c r="K92" s="153"/>
      <c r="L92" s="153"/>
      <c r="M92" s="153"/>
      <c r="N92" s="153"/>
    </row>
    <row r="93" spans="1:14" s="34" customFormat="1" ht="16.5" customHeight="1">
      <c r="A93" s="16"/>
      <c r="B93" s="16"/>
      <c r="C93" s="16"/>
      <c r="D93" s="135" t="s">
        <v>40</v>
      </c>
      <c r="E93" s="136"/>
      <c r="F93" s="136"/>
      <c r="G93" s="136"/>
      <c r="H93" s="123"/>
      <c r="I93" s="2" t="e">
        <f aca="true" t="shared" si="27" ref="I93:N93">I94+I95</f>
        <v>#REF!</v>
      </c>
      <c r="J93" s="2" t="e">
        <f t="shared" si="27"/>
        <v>#REF!</v>
      </c>
      <c r="K93" s="2" t="e">
        <f t="shared" si="27"/>
        <v>#REF!</v>
      </c>
      <c r="L93" s="2" t="e">
        <f t="shared" si="27"/>
        <v>#REF!</v>
      </c>
      <c r="M93" s="2" t="e">
        <f t="shared" si="27"/>
        <v>#REF!</v>
      </c>
      <c r="N93" s="2" t="e">
        <f t="shared" si="27"/>
        <v>#REF!</v>
      </c>
    </row>
    <row r="94" spans="1:14" s="34" customFormat="1" ht="12.75" customHeight="1">
      <c r="A94" s="16"/>
      <c r="B94" s="16"/>
      <c r="C94" s="16" t="s">
        <v>43</v>
      </c>
      <c r="D94" s="122" t="s">
        <v>41</v>
      </c>
      <c r="E94" s="146"/>
      <c r="F94" s="146"/>
      <c r="G94" s="146"/>
      <c r="H94" s="147"/>
      <c r="I94" s="20" t="e">
        <f>SUMIF(#REF!,$C94,#REF!)</f>
        <v>#REF!</v>
      </c>
      <c r="J94" s="20" t="e">
        <f>SUMIF(#REF!,$C94,#REF!)</f>
        <v>#REF!</v>
      </c>
      <c r="K94" s="20" t="e">
        <f>SUMIF(#REF!,$C94,#REF!)</f>
        <v>#REF!</v>
      </c>
      <c r="L94" s="20" t="e">
        <f>SUMIF(#REF!,$C94,#REF!)</f>
        <v>#REF!</v>
      </c>
      <c r="M94" s="20" t="e">
        <f>SUMIF(#REF!,$C94,#REF!)</f>
        <v>#REF!</v>
      </c>
      <c r="N94" s="20" t="e">
        <f>SUMIF(#REF!,$C94,#REF!)</f>
        <v>#REF!</v>
      </c>
    </row>
    <row r="95" spans="1:14" s="34" customFormat="1" ht="12.75" customHeight="1">
      <c r="A95" s="16"/>
      <c r="B95" s="16"/>
      <c r="C95" s="16" t="s">
        <v>44</v>
      </c>
      <c r="D95" s="122" t="s">
        <v>42</v>
      </c>
      <c r="E95" s="146"/>
      <c r="F95" s="146"/>
      <c r="G95" s="146"/>
      <c r="H95" s="147"/>
      <c r="I95" s="20" t="e">
        <f>SUMIF(#REF!,$C95,#REF!)</f>
        <v>#REF!</v>
      </c>
      <c r="J95" s="20" t="e">
        <f>SUMIF(#REF!,$C95,#REF!)</f>
        <v>#REF!</v>
      </c>
      <c r="K95" s="20" t="e">
        <f>SUMIF(#REF!,$C95,#REF!)</f>
        <v>#REF!</v>
      </c>
      <c r="L95" s="20" t="e">
        <f>SUMIF(#REF!,$C95,#REF!)</f>
        <v>#REF!</v>
      </c>
      <c r="M95" s="20" t="e">
        <f>SUMIF(#REF!,$C95,#REF!)</f>
        <v>#REF!</v>
      </c>
      <c r="N95" s="20" t="e">
        <f>SUMIF(#REF!,$C95,#REF!)</f>
        <v>#REF!</v>
      </c>
    </row>
    <row r="96" spans="1:14" s="34" customFormat="1" ht="14.25" customHeight="1">
      <c r="A96" s="16"/>
      <c r="B96" s="16"/>
      <c r="C96" s="16"/>
      <c r="D96" s="154" t="s">
        <v>15</v>
      </c>
      <c r="E96" s="155"/>
      <c r="F96" s="155"/>
      <c r="G96" s="155"/>
      <c r="H96" s="155"/>
      <c r="I96" s="155"/>
      <c r="J96" s="155"/>
      <c r="K96" s="155"/>
      <c r="L96" s="155"/>
      <c r="M96" s="155"/>
      <c r="N96" s="155"/>
    </row>
    <row r="97" spans="1:14" s="34" customFormat="1" ht="14.25" customHeight="1">
      <c r="A97" s="16"/>
      <c r="B97" s="16"/>
      <c r="C97" s="16"/>
      <c r="D97" s="135" t="s">
        <v>40</v>
      </c>
      <c r="E97" s="136"/>
      <c r="F97" s="136"/>
      <c r="G97" s="136"/>
      <c r="H97" s="123"/>
      <c r="I97" s="56" t="e">
        <f aca="true" t="shared" si="28" ref="I97:N97">SUM(I98:I99)</f>
        <v>#REF!</v>
      </c>
      <c r="J97" s="56" t="e">
        <f t="shared" si="28"/>
        <v>#REF!</v>
      </c>
      <c r="K97" s="56" t="e">
        <f t="shared" si="28"/>
        <v>#REF!</v>
      </c>
      <c r="L97" s="56" t="e">
        <f t="shared" si="28"/>
        <v>#REF!</v>
      </c>
      <c r="M97" s="56" t="e">
        <f t="shared" si="28"/>
        <v>#REF!</v>
      </c>
      <c r="N97" s="56" t="e">
        <f t="shared" si="28"/>
        <v>#REF!</v>
      </c>
    </row>
    <row r="98" spans="1:14" s="34" customFormat="1" ht="14.25" customHeight="1">
      <c r="A98" s="16"/>
      <c r="B98" s="16"/>
      <c r="C98" s="16"/>
      <c r="D98" s="122" t="s">
        <v>41</v>
      </c>
      <c r="E98" s="146"/>
      <c r="F98" s="146"/>
      <c r="G98" s="146"/>
      <c r="H98" s="147"/>
      <c r="I98" s="56" t="e">
        <f aca="true" t="shared" si="29" ref="I98:M99">I90+I94</f>
        <v>#REF!</v>
      </c>
      <c r="J98" s="56" t="e">
        <f t="shared" si="29"/>
        <v>#REF!</v>
      </c>
      <c r="K98" s="56" t="e">
        <f t="shared" si="29"/>
        <v>#REF!</v>
      </c>
      <c r="L98" s="56" t="e">
        <f t="shared" si="29"/>
        <v>#REF!</v>
      </c>
      <c r="M98" s="56" t="e">
        <f t="shared" si="29"/>
        <v>#REF!</v>
      </c>
      <c r="N98" s="56" t="e">
        <f>I98+J98+K98+L98+M98</f>
        <v>#REF!</v>
      </c>
    </row>
    <row r="99" spans="1:14" s="19" customFormat="1" ht="16.5" customHeight="1" thickBot="1">
      <c r="A99" s="16"/>
      <c r="B99" s="16"/>
      <c r="C99" s="16"/>
      <c r="D99" s="149" t="s">
        <v>42</v>
      </c>
      <c r="E99" s="150"/>
      <c r="F99" s="150"/>
      <c r="G99" s="150"/>
      <c r="H99" s="151"/>
      <c r="I99" s="56" t="e">
        <f t="shared" si="29"/>
        <v>#REF!</v>
      </c>
      <c r="J99" s="56" t="e">
        <f t="shared" si="29"/>
        <v>#REF!</v>
      </c>
      <c r="K99" s="56" t="e">
        <f t="shared" si="29"/>
        <v>#REF!</v>
      </c>
      <c r="L99" s="56" t="e">
        <f t="shared" si="29"/>
        <v>#REF!</v>
      </c>
      <c r="M99" s="56" t="e">
        <f t="shared" si="29"/>
        <v>#REF!</v>
      </c>
      <c r="N99" s="56" t="e">
        <f>I99+J99+K99+L99+M99</f>
        <v>#REF!</v>
      </c>
    </row>
    <row r="100" spans="1:14" s="19" customFormat="1" ht="27" customHeight="1" thickBot="1">
      <c r="A100" s="16"/>
      <c r="B100" s="16"/>
      <c r="C100" s="16"/>
      <c r="D100" s="148" t="s">
        <v>79</v>
      </c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</row>
    <row r="101" spans="1:14" s="34" customFormat="1" ht="15" customHeight="1">
      <c r="A101" s="16"/>
      <c r="B101" s="16"/>
      <c r="C101" s="16"/>
      <c r="D101" s="133" t="s">
        <v>9</v>
      </c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</row>
    <row r="102" spans="1:14" s="34" customFormat="1" ht="16.5" customHeight="1">
      <c r="A102" s="16"/>
      <c r="B102" s="16"/>
      <c r="C102" s="16"/>
      <c r="D102" s="135" t="s">
        <v>40</v>
      </c>
      <c r="E102" s="136"/>
      <c r="F102" s="136"/>
      <c r="G102" s="136"/>
      <c r="H102" s="123"/>
      <c r="I102" s="43">
        <f aca="true" t="shared" si="30" ref="I102:N102">I103+I104</f>
        <v>33854000</v>
      </c>
      <c r="J102" s="43">
        <f t="shared" si="30"/>
        <v>20257592</v>
      </c>
      <c r="K102" s="43">
        <f t="shared" si="30"/>
        <v>22673000</v>
      </c>
      <c r="L102" s="43">
        <f t="shared" si="30"/>
        <v>23700000</v>
      </c>
      <c r="M102" s="43">
        <f t="shared" si="30"/>
        <v>18984000</v>
      </c>
      <c r="N102" s="43">
        <f t="shared" si="30"/>
        <v>119468592</v>
      </c>
    </row>
    <row r="103" spans="1:14" s="34" customFormat="1" ht="12.75" customHeight="1">
      <c r="A103" s="16"/>
      <c r="B103" s="16"/>
      <c r="C103" s="16"/>
      <c r="D103" s="122" t="s">
        <v>41</v>
      </c>
      <c r="E103" s="146"/>
      <c r="F103" s="146"/>
      <c r="G103" s="146"/>
      <c r="H103" s="147"/>
      <c r="I103" s="44">
        <v>33154000</v>
      </c>
      <c r="J103" s="44">
        <v>18172592</v>
      </c>
      <c r="K103" s="44">
        <v>22673000</v>
      </c>
      <c r="L103" s="44">
        <v>23700000</v>
      </c>
      <c r="M103" s="44">
        <v>18984000</v>
      </c>
      <c r="N103" s="45">
        <f>I103+J103+K103+L103+M103</f>
        <v>116683592</v>
      </c>
    </row>
    <row r="104" spans="1:14" s="19" customFormat="1" ht="16.5" customHeight="1">
      <c r="A104" s="16"/>
      <c r="B104" s="16"/>
      <c r="C104" s="16"/>
      <c r="D104" s="122" t="s">
        <v>42</v>
      </c>
      <c r="E104" s="146"/>
      <c r="F104" s="146"/>
      <c r="G104" s="146"/>
      <c r="H104" s="147"/>
      <c r="I104" s="44">
        <v>700000</v>
      </c>
      <c r="J104" s="44">
        <v>2085000</v>
      </c>
      <c r="K104" s="44">
        <v>0</v>
      </c>
      <c r="L104" s="44">
        <v>0</v>
      </c>
      <c r="M104" s="44">
        <v>0</v>
      </c>
      <c r="N104" s="45">
        <f>I104+J104+K104+L104+M104</f>
        <v>2785000</v>
      </c>
    </row>
    <row r="105" spans="1:14" s="34" customFormat="1" ht="15" customHeight="1">
      <c r="A105" s="16"/>
      <c r="B105" s="16"/>
      <c r="C105" s="16"/>
      <c r="D105" s="152" t="s">
        <v>14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</row>
    <row r="106" spans="1:14" s="34" customFormat="1" ht="16.5" customHeight="1">
      <c r="A106" s="16"/>
      <c r="B106" s="16"/>
      <c r="C106" s="16"/>
      <c r="D106" s="135" t="s">
        <v>40</v>
      </c>
      <c r="E106" s="136"/>
      <c r="F106" s="136"/>
      <c r="G106" s="136"/>
      <c r="H106" s="123"/>
      <c r="I106" s="2" t="e">
        <f aca="true" t="shared" si="31" ref="I106:N106">I107+I108</f>
        <v>#REF!</v>
      </c>
      <c r="J106" s="2" t="e">
        <f t="shared" si="31"/>
        <v>#REF!</v>
      </c>
      <c r="K106" s="2" t="e">
        <f t="shared" si="31"/>
        <v>#REF!</v>
      </c>
      <c r="L106" s="2" t="e">
        <f t="shared" si="31"/>
        <v>#REF!</v>
      </c>
      <c r="M106" s="2" t="e">
        <f t="shared" si="31"/>
        <v>#REF!</v>
      </c>
      <c r="N106" s="2" t="e">
        <f t="shared" si="31"/>
        <v>#REF!</v>
      </c>
    </row>
    <row r="107" spans="1:14" s="34" customFormat="1" ht="12.75" customHeight="1">
      <c r="A107" s="16"/>
      <c r="B107" s="16"/>
      <c r="C107" s="16" t="s">
        <v>43</v>
      </c>
      <c r="D107" s="122" t="s">
        <v>41</v>
      </c>
      <c r="E107" s="146"/>
      <c r="F107" s="146"/>
      <c r="G107" s="146"/>
      <c r="H107" s="147"/>
      <c r="I107" s="20" t="e">
        <f>SUMIF(#REF!,$C107,#REF!)</f>
        <v>#REF!</v>
      </c>
      <c r="J107" s="20" t="e">
        <f>SUMIF(#REF!,$C107,#REF!)</f>
        <v>#REF!</v>
      </c>
      <c r="K107" s="20" t="e">
        <f>SUMIF(#REF!,$C107,#REF!)</f>
        <v>#REF!</v>
      </c>
      <c r="L107" s="20" t="e">
        <f>SUMIF(#REF!,$C107,#REF!)</f>
        <v>#REF!</v>
      </c>
      <c r="M107" s="20" t="e">
        <f>SUMIF(#REF!,$C107,#REF!)</f>
        <v>#REF!</v>
      </c>
      <c r="N107" s="20" t="e">
        <f>SUMIF(#REF!,$C107,#REF!)</f>
        <v>#REF!</v>
      </c>
    </row>
    <row r="108" spans="1:14" s="34" customFormat="1" ht="12.75" customHeight="1">
      <c r="A108" s="16"/>
      <c r="B108" s="16"/>
      <c r="C108" s="16" t="s">
        <v>44</v>
      </c>
      <c r="D108" s="122" t="s">
        <v>42</v>
      </c>
      <c r="E108" s="146"/>
      <c r="F108" s="146"/>
      <c r="G108" s="146"/>
      <c r="H108" s="147"/>
      <c r="I108" s="20" t="e">
        <f>SUMIF(#REF!,$C108,#REF!)</f>
        <v>#REF!</v>
      </c>
      <c r="J108" s="20" t="e">
        <f>SUMIF(#REF!,$C108,#REF!)</f>
        <v>#REF!</v>
      </c>
      <c r="K108" s="20" t="e">
        <f>SUMIF(#REF!,$C108,#REF!)</f>
        <v>#REF!</v>
      </c>
      <c r="L108" s="20" t="e">
        <f>SUMIF(#REF!,$C108,#REF!)</f>
        <v>#REF!</v>
      </c>
      <c r="M108" s="20" t="e">
        <f>SUMIF(#REF!,$C108,#REF!)</f>
        <v>#REF!</v>
      </c>
      <c r="N108" s="20" t="e">
        <f>SUMIF(#REF!,$C108,#REF!)</f>
        <v>#REF!</v>
      </c>
    </row>
    <row r="109" spans="1:14" s="34" customFormat="1" ht="14.25" customHeight="1">
      <c r="A109" s="16"/>
      <c r="B109" s="16"/>
      <c r="C109" s="16"/>
      <c r="D109" s="154" t="s">
        <v>15</v>
      </c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</row>
    <row r="110" spans="1:14" s="34" customFormat="1" ht="14.25" customHeight="1">
      <c r="A110" s="16"/>
      <c r="B110" s="16"/>
      <c r="C110" s="16"/>
      <c r="D110" s="135" t="s">
        <v>40</v>
      </c>
      <c r="E110" s="136"/>
      <c r="F110" s="136"/>
      <c r="G110" s="136"/>
      <c r="H110" s="123"/>
      <c r="I110" s="56" t="e">
        <f aca="true" t="shared" si="32" ref="I110:N110">SUM(I111:I112)</f>
        <v>#REF!</v>
      </c>
      <c r="J110" s="56" t="e">
        <f t="shared" si="32"/>
        <v>#REF!</v>
      </c>
      <c r="K110" s="56" t="e">
        <f t="shared" si="32"/>
        <v>#REF!</v>
      </c>
      <c r="L110" s="56" t="e">
        <f t="shared" si="32"/>
        <v>#REF!</v>
      </c>
      <c r="M110" s="56" t="e">
        <f t="shared" si="32"/>
        <v>#REF!</v>
      </c>
      <c r="N110" s="56" t="e">
        <f t="shared" si="32"/>
        <v>#REF!</v>
      </c>
    </row>
    <row r="111" spans="1:14" s="34" customFormat="1" ht="14.25" customHeight="1">
      <c r="A111" s="16"/>
      <c r="B111" s="16"/>
      <c r="C111" s="16"/>
      <c r="D111" s="122" t="s">
        <v>41</v>
      </c>
      <c r="E111" s="146"/>
      <c r="F111" s="146"/>
      <c r="G111" s="146"/>
      <c r="H111" s="147"/>
      <c r="I111" s="56" t="e">
        <f aca="true" t="shared" si="33" ref="I111:M112">I103+I107</f>
        <v>#REF!</v>
      </c>
      <c r="J111" s="56" t="e">
        <f t="shared" si="33"/>
        <v>#REF!</v>
      </c>
      <c r="K111" s="56" t="e">
        <f t="shared" si="33"/>
        <v>#REF!</v>
      </c>
      <c r="L111" s="56" t="e">
        <f t="shared" si="33"/>
        <v>#REF!</v>
      </c>
      <c r="M111" s="56" t="e">
        <f t="shared" si="33"/>
        <v>#REF!</v>
      </c>
      <c r="N111" s="56" t="e">
        <f>I111+J111+K111+L111+M111</f>
        <v>#REF!</v>
      </c>
    </row>
    <row r="112" spans="1:14" s="19" customFormat="1" ht="16.5" customHeight="1" thickBot="1">
      <c r="A112" s="16"/>
      <c r="B112" s="16"/>
      <c r="C112" s="16"/>
      <c r="D112" s="149" t="s">
        <v>42</v>
      </c>
      <c r="E112" s="150"/>
      <c r="F112" s="150"/>
      <c r="G112" s="150"/>
      <c r="H112" s="151"/>
      <c r="I112" s="56" t="e">
        <f t="shared" si="33"/>
        <v>#REF!</v>
      </c>
      <c r="J112" s="56" t="e">
        <f t="shared" si="33"/>
        <v>#REF!</v>
      </c>
      <c r="K112" s="56" t="e">
        <f t="shared" si="33"/>
        <v>#REF!</v>
      </c>
      <c r="L112" s="56" t="e">
        <f t="shared" si="33"/>
        <v>#REF!</v>
      </c>
      <c r="M112" s="56" t="e">
        <f t="shared" si="33"/>
        <v>#REF!</v>
      </c>
      <c r="N112" s="56" t="e">
        <f>I112+J112+K112+L112+M112</f>
        <v>#REF!</v>
      </c>
    </row>
    <row r="113" spans="1:14" s="19" customFormat="1" ht="27" customHeight="1" thickBot="1">
      <c r="A113" s="16"/>
      <c r="B113" s="16"/>
      <c r="C113" s="16"/>
      <c r="D113" s="148" t="s">
        <v>80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</row>
    <row r="114" spans="1:14" s="34" customFormat="1" ht="15" customHeight="1">
      <c r="A114" s="16"/>
      <c r="B114" s="16"/>
      <c r="C114" s="16"/>
      <c r="D114" s="133" t="s">
        <v>9</v>
      </c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1:14" s="34" customFormat="1" ht="16.5" customHeight="1">
      <c r="A115" s="16"/>
      <c r="B115" s="16"/>
      <c r="C115" s="16"/>
      <c r="D115" s="135" t="s">
        <v>40</v>
      </c>
      <c r="E115" s="136"/>
      <c r="F115" s="136"/>
      <c r="G115" s="136"/>
      <c r="H115" s="123"/>
      <c r="I115" s="43">
        <f aca="true" t="shared" si="34" ref="I115:N115">I116+I117</f>
        <v>21450000</v>
      </c>
      <c r="J115" s="43">
        <f t="shared" si="34"/>
        <v>16109504</v>
      </c>
      <c r="K115" s="43">
        <f t="shared" si="34"/>
        <v>10646000</v>
      </c>
      <c r="L115" s="43">
        <f t="shared" si="34"/>
        <v>9251000</v>
      </c>
      <c r="M115" s="43">
        <f t="shared" si="34"/>
        <v>11307000</v>
      </c>
      <c r="N115" s="43">
        <f t="shared" si="34"/>
        <v>68763504</v>
      </c>
    </row>
    <row r="116" spans="1:14" s="34" customFormat="1" ht="12.75" customHeight="1">
      <c r="A116" s="16"/>
      <c r="B116" s="16"/>
      <c r="C116" s="16"/>
      <c r="D116" s="122" t="s">
        <v>41</v>
      </c>
      <c r="E116" s="146"/>
      <c r="F116" s="146"/>
      <c r="G116" s="146"/>
      <c r="H116" s="147"/>
      <c r="I116" s="44">
        <v>15895000</v>
      </c>
      <c r="J116" s="44">
        <v>15899504</v>
      </c>
      <c r="K116" s="44">
        <v>9646000</v>
      </c>
      <c r="L116" s="44">
        <v>7251000</v>
      </c>
      <c r="M116" s="44">
        <v>8807000</v>
      </c>
      <c r="N116" s="45">
        <f>I116+J116+K116+L116+M116</f>
        <v>57498504</v>
      </c>
    </row>
    <row r="117" spans="1:14" s="19" customFormat="1" ht="16.5" customHeight="1">
      <c r="A117" s="16"/>
      <c r="B117" s="16"/>
      <c r="C117" s="16"/>
      <c r="D117" s="122" t="s">
        <v>42</v>
      </c>
      <c r="E117" s="146"/>
      <c r="F117" s="146"/>
      <c r="G117" s="146"/>
      <c r="H117" s="147"/>
      <c r="I117" s="44">
        <v>5555000</v>
      </c>
      <c r="J117" s="44">
        <v>210000</v>
      </c>
      <c r="K117" s="44">
        <v>1000000</v>
      </c>
      <c r="L117" s="44">
        <v>2000000</v>
      </c>
      <c r="M117" s="44">
        <v>2500000</v>
      </c>
      <c r="N117" s="45">
        <f>I117+J117+K117+L117+M117</f>
        <v>11265000</v>
      </c>
    </row>
    <row r="118" spans="1:14" s="34" customFormat="1" ht="15" customHeight="1">
      <c r="A118" s="16"/>
      <c r="B118" s="16"/>
      <c r="C118" s="16"/>
      <c r="D118" s="152" t="s">
        <v>14</v>
      </c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</row>
    <row r="119" spans="1:14" s="34" customFormat="1" ht="16.5" customHeight="1">
      <c r="A119" s="16"/>
      <c r="B119" s="16"/>
      <c r="C119" s="16"/>
      <c r="D119" s="135" t="s">
        <v>40</v>
      </c>
      <c r="E119" s="136"/>
      <c r="F119" s="136"/>
      <c r="G119" s="136"/>
      <c r="H119" s="123"/>
      <c r="I119" s="2" t="e">
        <f aca="true" t="shared" si="35" ref="I119:N119">I120+I121</f>
        <v>#REF!</v>
      </c>
      <c r="J119" s="2" t="e">
        <f t="shared" si="35"/>
        <v>#REF!</v>
      </c>
      <c r="K119" s="2" t="e">
        <f t="shared" si="35"/>
        <v>#REF!</v>
      </c>
      <c r="L119" s="2" t="e">
        <f t="shared" si="35"/>
        <v>#REF!</v>
      </c>
      <c r="M119" s="2" t="e">
        <f t="shared" si="35"/>
        <v>#REF!</v>
      </c>
      <c r="N119" s="2" t="e">
        <f t="shared" si="35"/>
        <v>#REF!</v>
      </c>
    </row>
    <row r="120" spans="1:14" s="34" customFormat="1" ht="12.75" customHeight="1">
      <c r="A120" s="16"/>
      <c r="B120" s="16"/>
      <c r="C120" s="16" t="s">
        <v>43</v>
      </c>
      <c r="D120" s="122" t="s">
        <v>41</v>
      </c>
      <c r="E120" s="146"/>
      <c r="F120" s="146"/>
      <c r="G120" s="146"/>
      <c r="H120" s="147"/>
      <c r="I120" s="20" t="e">
        <f>SUMIF(#REF!,$C120,#REF!)</f>
        <v>#REF!</v>
      </c>
      <c r="J120" s="20" t="e">
        <f>SUMIF(#REF!,$C120,#REF!)</f>
        <v>#REF!</v>
      </c>
      <c r="K120" s="20" t="e">
        <f>SUMIF(#REF!,$C120,#REF!)</f>
        <v>#REF!</v>
      </c>
      <c r="L120" s="20" t="e">
        <f>SUMIF(#REF!,$C120,#REF!)</f>
        <v>#REF!</v>
      </c>
      <c r="M120" s="20" t="e">
        <f>SUMIF(#REF!,$C120,#REF!)</f>
        <v>#REF!</v>
      </c>
      <c r="N120" s="20" t="e">
        <f>SUMIF(#REF!,$C120,#REF!)</f>
        <v>#REF!</v>
      </c>
    </row>
    <row r="121" spans="1:14" s="34" customFormat="1" ht="12.75" customHeight="1">
      <c r="A121" s="16"/>
      <c r="B121" s="16"/>
      <c r="C121" s="16" t="s">
        <v>44</v>
      </c>
      <c r="D121" s="122" t="s">
        <v>42</v>
      </c>
      <c r="E121" s="146"/>
      <c r="F121" s="146"/>
      <c r="G121" s="146"/>
      <c r="H121" s="147"/>
      <c r="I121" s="20" t="e">
        <f>SUMIF(#REF!,$C121,#REF!)</f>
        <v>#REF!</v>
      </c>
      <c r="J121" s="20" t="e">
        <f>SUMIF(#REF!,$C121,#REF!)</f>
        <v>#REF!</v>
      </c>
      <c r="K121" s="20" t="e">
        <f>SUMIF(#REF!,$C121,#REF!)</f>
        <v>#REF!</v>
      </c>
      <c r="L121" s="20" t="e">
        <f>SUMIF(#REF!,$C121,#REF!)</f>
        <v>#REF!</v>
      </c>
      <c r="M121" s="20" t="e">
        <f>SUMIF(#REF!,$C121,#REF!)</f>
        <v>#REF!</v>
      </c>
      <c r="N121" s="20" t="e">
        <f>SUMIF(#REF!,$C121,#REF!)</f>
        <v>#REF!</v>
      </c>
    </row>
    <row r="122" spans="1:14" s="34" customFormat="1" ht="14.25" customHeight="1">
      <c r="A122" s="16"/>
      <c r="B122" s="16"/>
      <c r="C122" s="16"/>
      <c r="D122" s="154" t="s">
        <v>15</v>
      </c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</row>
    <row r="123" spans="1:14" s="34" customFormat="1" ht="14.25" customHeight="1">
      <c r="A123" s="16"/>
      <c r="B123" s="16"/>
      <c r="C123" s="16"/>
      <c r="D123" s="135" t="s">
        <v>40</v>
      </c>
      <c r="E123" s="136"/>
      <c r="F123" s="136"/>
      <c r="G123" s="136"/>
      <c r="H123" s="123"/>
      <c r="I123" s="56" t="e">
        <f aca="true" t="shared" si="36" ref="I123:N123">SUM(I124:I125)</f>
        <v>#REF!</v>
      </c>
      <c r="J123" s="56" t="e">
        <f t="shared" si="36"/>
        <v>#REF!</v>
      </c>
      <c r="K123" s="56" t="e">
        <f t="shared" si="36"/>
        <v>#REF!</v>
      </c>
      <c r="L123" s="56" t="e">
        <f t="shared" si="36"/>
        <v>#REF!</v>
      </c>
      <c r="M123" s="56" t="e">
        <f t="shared" si="36"/>
        <v>#REF!</v>
      </c>
      <c r="N123" s="56" t="e">
        <f t="shared" si="36"/>
        <v>#REF!</v>
      </c>
    </row>
    <row r="124" spans="1:14" s="34" customFormat="1" ht="14.25" customHeight="1">
      <c r="A124" s="16"/>
      <c r="B124" s="16"/>
      <c r="C124" s="16"/>
      <c r="D124" s="122" t="s">
        <v>41</v>
      </c>
      <c r="E124" s="146"/>
      <c r="F124" s="146"/>
      <c r="G124" s="146"/>
      <c r="H124" s="147"/>
      <c r="I124" s="56" t="e">
        <f aca="true" t="shared" si="37" ref="I124:M125">I116+I120</f>
        <v>#REF!</v>
      </c>
      <c r="J124" s="56" t="e">
        <f t="shared" si="37"/>
        <v>#REF!</v>
      </c>
      <c r="K124" s="56" t="e">
        <f t="shared" si="37"/>
        <v>#REF!</v>
      </c>
      <c r="L124" s="56" t="e">
        <f t="shared" si="37"/>
        <v>#REF!</v>
      </c>
      <c r="M124" s="56" t="e">
        <f t="shared" si="37"/>
        <v>#REF!</v>
      </c>
      <c r="N124" s="56" t="e">
        <f>I124+J124+K124+L124+M124</f>
        <v>#REF!</v>
      </c>
    </row>
    <row r="125" spans="1:14" s="19" customFormat="1" ht="16.5" customHeight="1" thickBot="1">
      <c r="A125" s="16"/>
      <c r="B125" s="16"/>
      <c r="C125" s="16"/>
      <c r="D125" s="149" t="s">
        <v>42</v>
      </c>
      <c r="E125" s="150"/>
      <c r="F125" s="150"/>
      <c r="G125" s="150"/>
      <c r="H125" s="151"/>
      <c r="I125" s="56" t="e">
        <f t="shared" si="37"/>
        <v>#REF!</v>
      </c>
      <c r="J125" s="56" t="e">
        <f t="shared" si="37"/>
        <v>#REF!</v>
      </c>
      <c r="K125" s="56" t="e">
        <f t="shared" si="37"/>
        <v>#REF!</v>
      </c>
      <c r="L125" s="56" t="e">
        <f t="shared" si="37"/>
        <v>#REF!</v>
      </c>
      <c r="M125" s="56" t="e">
        <f t="shared" si="37"/>
        <v>#REF!</v>
      </c>
      <c r="N125" s="56" t="e">
        <f>I125+J125+K125+L125+M125</f>
        <v>#REF!</v>
      </c>
    </row>
    <row r="126" spans="1:14" s="19" customFormat="1" ht="27" customHeight="1" thickBot="1">
      <c r="A126" s="16"/>
      <c r="B126" s="16"/>
      <c r="C126" s="16"/>
      <c r="D126" s="148" t="s">
        <v>38</v>
      </c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</row>
    <row r="127" spans="1:14" s="34" customFormat="1" ht="15" customHeight="1">
      <c r="A127" s="16"/>
      <c r="B127" s="16"/>
      <c r="C127" s="16"/>
      <c r="D127" s="133" t="s">
        <v>9</v>
      </c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1:14" s="34" customFormat="1" ht="16.5" customHeight="1">
      <c r="A128" s="16"/>
      <c r="B128" s="16"/>
      <c r="C128" s="16"/>
      <c r="D128" s="135" t="s">
        <v>40</v>
      </c>
      <c r="E128" s="136"/>
      <c r="F128" s="136"/>
      <c r="G128" s="136"/>
      <c r="H128" s="123"/>
      <c r="I128" s="43">
        <f aca="true" t="shared" si="38" ref="I128:N128">I129+I130</f>
        <v>51472675</v>
      </c>
      <c r="J128" s="43">
        <f t="shared" si="38"/>
        <v>35498021</v>
      </c>
      <c r="K128" s="43">
        <f t="shared" si="38"/>
        <v>29213000</v>
      </c>
      <c r="L128" s="43">
        <f t="shared" si="38"/>
        <v>31473000</v>
      </c>
      <c r="M128" s="43">
        <f t="shared" si="38"/>
        <v>20196000</v>
      </c>
      <c r="N128" s="43">
        <f t="shared" si="38"/>
        <v>167852696</v>
      </c>
    </row>
    <row r="129" spans="1:14" s="34" customFormat="1" ht="12.75" customHeight="1">
      <c r="A129" s="16"/>
      <c r="B129" s="16"/>
      <c r="C129" s="16"/>
      <c r="D129" s="122" t="s">
        <v>41</v>
      </c>
      <c r="E129" s="146"/>
      <c r="F129" s="146"/>
      <c r="G129" s="146"/>
      <c r="H129" s="147"/>
      <c r="I129" s="44">
        <v>41337675</v>
      </c>
      <c r="J129" s="44">
        <v>35498021</v>
      </c>
      <c r="K129" s="44">
        <v>29213000</v>
      </c>
      <c r="L129" s="44">
        <v>31473000</v>
      </c>
      <c r="M129" s="44">
        <v>20196000</v>
      </c>
      <c r="N129" s="45">
        <f>I129+J129+K129+L129+M129</f>
        <v>157717696</v>
      </c>
    </row>
    <row r="130" spans="1:14" s="19" customFormat="1" ht="16.5" customHeight="1">
      <c r="A130" s="16"/>
      <c r="B130" s="16"/>
      <c r="C130" s="16"/>
      <c r="D130" s="122" t="s">
        <v>42</v>
      </c>
      <c r="E130" s="146"/>
      <c r="F130" s="146"/>
      <c r="G130" s="146"/>
      <c r="H130" s="147"/>
      <c r="I130" s="44">
        <v>10135000</v>
      </c>
      <c r="J130" s="44">
        <v>0</v>
      </c>
      <c r="K130" s="44">
        <v>0</v>
      </c>
      <c r="L130" s="44">
        <v>0</v>
      </c>
      <c r="M130" s="44">
        <v>0</v>
      </c>
      <c r="N130" s="45">
        <f>I130+J130+K130+L130+M130</f>
        <v>10135000</v>
      </c>
    </row>
    <row r="131" spans="1:14" s="34" customFormat="1" ht="15" customHeight="1">
      <c r="A131" s="16"/>
      <c r="B131" s="16"/>
      <c r="C131" s="16"/>
      <c r="D131" s="152" t="s">
        <v>14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</row>
    <row r="132" spans="1:14" s="34" customFormat="1" ht="16.5" customHeight="1">
      <c r="A132" s="16"/>
      <c r="B132" s="16"/>
      <c r="C132" s="16"/>
      <c r="D132" s="135" t="s">
        <v>40</v>
      </c>
      <c r="E132" s="136"/>
      <c r="F132" s="136"/>
      <c r="G132" s="136"/>
      <c r="H132" s="123"/>
      <c r="I132" s="2" t="e">
        <f aca="true" t="shared" si="39" ref="I132:N132">I133+I134</f>
        <v>#REF!</v>
      </c>
      <c r="J132" s="2" t="e">
        <f t="shared" si="39"/>
        <v>#REF!</v>
      </c>
      <c r="K132" s="2" t="e">
        <f t="shared" si="39"/>
        <v>#REF!</v>
      </c>
      <c r="L132" s="2" t="e">
        <f t="shared" si="39"/>
        <v>#REF!</v>
      </c>
      <c r="M132" s="2" t="e">
        <f t="shared" si="39"/>
        <v>#REF!</v>
      </c>
      <c r="N132" s="2" t="e">
        <f t="shared" si="39"/>
        <v>#REF!</v>
      </c>
    </row>
    <row r="133" spans="1:14" s="34" customFormat="1" ht="12.75" customHeight="1">
      <c r="A133" s="16"/>
      <c r="B133" s="16"/>
      <c r="C133" s="16" t="s">
        <v>43</v>
      </c>
      <c r="D133" s="122" t="s">
        <v>41</v>
      </c>
      <c r="E133" s="146"/>
      <c r="F133" s="146"/>
      <c r="G133" s="146"/>
      <c r="H133" s="147"/>
      <c r="I133" s="20" t="e">
        <f>SUMIF(#REF!,$C133,#REF!)</f>
        <v>#REF!</v>
      </c>
      <c r="J133" s="20" t="e">
        <f>SUMIF(#REF!,$C133,#REF!)</f>
        <v>#REF!</v>
      </c>
      <c r="K133" s="20" t="e">
        <f>SUMIF(#REF!,$C133,#REF!)</f>
        <v>#REF!</v>
      </c>
      <c r="L133" s="20" t="e">
        <f>SUMIF(#REF!,$C133,#REF!)</f>
        <v>#REF!</v>
      </c>
      <c r="M133" s="20" t="e">
        <f>SUMIF(#REF!,$C133,#REF!)</f>
        <v>#REF!</v>
      </c>
      <c r="N133" s="20" t="e">
        <f>SUMIF(#REF!,$C133,#REF!)</f>
        <v>#REF!</v>
      </c>
    </row>
    <row r="134" spans="1:14" s="34" customFormat="1" ht="12.75" customHeight="1">
      <c r="A134" s="16"/>
      <c r="B134" s="16"/>
      <c r="C134" s="16" t="s">
        <v>44</v>
      </c>
      <c r="D134" s="122" t="s">
        <v>42</v>
      </c>
      <c r="E134" s="146"/>
      <c r="F134" s="146"/>
      <c r="G134" s="146"/>
      <c r="H134" s="147"/>
      <c r="I134" s="20" t="e">
        <f>SUMIF(#REF!,$C134,#REF!)</f>
        <v>#REF!</v>
      </c>
      <c r="J134" s="20" t="e">
        <f>SUMIF(#REF!,$C134,#REF!)</f>
        <v>#REF!</v>
      </c>
      <c r="K134" s="20" t="e">
        <f>SUMIF(#REF!,$C134,#REF!)</f>
        <v>#REF!</v>
      </c>
      <c r="L134" s="20" t="e">
        <f>SUMIF(#REF!,$C134,#REF!)</f>
        <v>#REF!</v>
      </c>
      <c r="M134" s="20" t="e">
        <f>SUMIF(#REF!,$C134,#REF!)</f>
        <v>#REF!</v>
      </c>
      <c r="N134" s="20" t="e">
        <f>SUMIF(#REF!,$C134,#REF!)</f>
        <v>#REF!</v>
      </c>
    </row>
    <row r="135" spans="1:14" s="34" customFormat="1" ht="14.25" customHeight="1">
      <c r="A135" s="16"/>
      <c r="B135" s="16"/>
      <c r="C135" s="16"/>
      <c r="D135" s="154" t="s">
        <v>15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</row>
    <row r="136" spans="1:14" s="34" customFormat="1" ht="14.25" customHeight="1">
      <c r="A136" s="16"/>
      <c r="B136" s="16"/>
      <c r="C136" s="16"/>
      <c r="D136" s="135" t="s">
        <v>40</v>
      </c>
      <c r="E136" s="136"/>
      <c r="F136" s="136"/>
      <c r="G136" s="136"/>
      <c r="H136" s="123"/>
      <c r="I136" s="56" t="e">
        <f aca="true" t="shared" si="40" ref="I136:N136">SUM(I137:I138)</f>
        <v>#REF!</v>
      </c>
      <c r="J136" s="56" t="e">
        <f t="shared" si="40"/>
        <v>#REF!</v>
      </c>
      <c r="K136" s="56" t="e">
        <f t="shared" si="40"/>
        <v>#REF!</v>
      </c>
      <c r="L136" s="56" t="e">
        <f t="shared" si="40"/>
        <v>#REF!</v>
      </c>
      <c r="M136" s="56" t="e">
        <f t="shared" si="40"/>
        <v>#REF!</v>
      </c>
      <c r="N136" s="56" t="e">
        <f t="shared" si="40"/>
        <v>#REF!</v>
      </c>
    </row>
    <row r="137" spans="1:14" s="34" customFormat="1" ht="14.25" customHeight="1">
      <c r="A137" s="16"/>
      <c r="B137" s="16"/>
      <c r="C137" s="16"/>
      <c r="D137" s="122" t="s">
        <v>41</v>
      </c>
      <c r="E137" s="146"/>
      <c r="F137" s="146"/>
      <c r="G137" s="146"/>
      <c r="H137" s="147"/>
      <c r="I137" s="56" t="e">
        <f aca="true" t="shared" si="41" ref="I137:M138">I129+I133</f>
        <v>#REF!</v>
      </c>
      <c r="J137" s="56" t="e">
        <f t="shared" si="41"/>
        <v>#REF!</v>
      </c>
      <c r="K137" s="56" t="e">
        <f t="shared" si="41"/>
        <v>#REF!</v>
      </c>
      <c r="L137" s="56" t="e">
        <f t="shared" si="41"/>
        <v>#REF!</v>
      </c>
      <c r="M137" s="56" t="e">
        <f t="shared" si="41"/>
        <v>#REF!</v>
      </c>
      <c r="N137" s="56" t="e">
        <f>I137+J137+K137+L137+M137</f>
        <v>#REF!</v>
      </c>
    </row>
    <row r="138" spans="1:14" s="19" customFormat="1" ht="16.5" customHeight="1" thickBot="1">
      <c r="A138" s="16"/>
      <c r="B138" s="16"/>
      <c r="C138" s="16"/>
      <c r="D138" s="149" t="s">
        <v>42</v>
      </c>
      <c r="E138" s="150"/>
      <c r="F138" s="150"/>
      <c r="G138" s="150"/>
      <c r="H138" s="151"/>
      <c r="I138" s="56" t="e">
        <f t="shared" si="41"/>
        <v>#REF!</v>
      </c>
      <c r="J138" s="56" t="e">
        <f t="shared" si="41"/>
        <v>#REF!</v>
      </c>
      <c r="K138" s="56" t="e">
        <f t="shared" si="41"/>
        <v>#REF!</v>
      </c>
      <c r="L138" s="56" t="e">
        <f t="shared" si="41"/>
        <v>#REF!</v>
      </c>
      <c r="M138" s="56" t="e">
        <f t="shared" si="41"/>
        <v>#REF!</v>
      </c>
      <c r="N138" s="56" t="e">
        <f>I138+J138+K138+L138+M138</f>
        <v>#REF!</v>
      </c>
    </row>
    <row r="139" spans="1:14" s="19" customFormat="1" ht="27" customHeight="1" thickBot="1">
      <c r="A139" s="16"/>
      <c r="B139" s="16"/>
      <c r="C139" s="16"/>
      <c r="D139" s="148" t="s">
        <v>81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</row>
    <row r="140" spans="1:14" s="34" customFormat="1" ht="15" customHeight="1">
      <c r="A140" s="16"/>
      <c r="B140" s="16"/>
      <c r="C140" s="16"/>
      <c r="D140" s="133" t="s">
        <v>9</v>
      </c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1:14" s="34" customFormat="1" ht="16.5" customHeight="1">
      <c r="A141" s="16"/>
      <c r="B141" s="16"/>
      <c r="C141" s="16"/>
      <c r="D141" s="135" t="s">
        <v>40</v>
      </c>
      <c r="E141" s="136"/>
      <c r="F141" s="136"/>
      <c r="G141" s="136"/>
      <c r="H141" s="123"/>
      <c r="I141" s="43">
        <f aca="true" t="shared" si="42" ref="I141:N141">I142+I143</f>
        <v>61998000</v>
      </c>
      <c r="J141" s="43">
        <f t="shared" si="42"/>
        <v>75634000</v>
      </c>
      <c r="K141" s="43">
        <f t="shared" si="42"/>
        <v>62561548</v>
      </c>
      <c r="L141" s="43">
        <f t="shared" si="42"/>
        <v>41230000</v>
      </c>
      <c r="M141" s="43">
        <f t="shared" si="42"/>
        <v>27209000</v>
      </c>
      <c r="N141" s="43">
        <f t="shared" si="42"/>
        <v>268632548</v>
      </c>
    </row>
    <row r="142" spans="1:14" s="34" customFormat="1" ht="12.75" customHeight="1">
      <c r="A142" s="16"/>
      <c r="B142" s="16"/>
      <c r="C142" s="16"/>
      <c r="D142" s="122" t="s">
        <v>41</v>
      </c>
      <c r="E142" s="146"/>
      <c r="F142" s="146"/>
      <c r="G142" s="146"/>
      <c r="H142" s="147"/>
      <c r="I142" s="44">
        <v>44198000</v>
      </c>
      <c r="J142" s="44">
        <v>55334000</v>
      </c>
      <c r="K142" s="44">
        <v>39052548</v>
      </c>
      <c r="L142" s="44">
        <v>14230000</v>
      </c>
      <c r="M142" s="44">
        <v>13134000</v>
      </c>
      <c r="N142" s="45">
        <f>I142+J142+K142+L142+M142</f>
        <v>165948548</v>
      </c>
    </row>
    <row r="143" spans="1:14" s="19" customFormat="1" ht="16.5" customHeight="1">
      <c r="A143" s="16"/>
      <c r="B143" s="16"/>
      <c r="C143" s="16"/>
      <c r="D143" s="122" t="s">
        <v>42</v>
      </c>
      <c r="E143" s="146"/>
      <c r="F143" s="146"/>
      <c r="G143" s="146"/>
      <c r="H143" s="147"/>
      <c r="I143" s="44">
        <v>17800000</v>
      </c>
      <c r="J143" s="44">
        <v>20300000</v>
      </c>
      <c r="K143" s="44">
        <v>23509000</v>
      </c>
      <c r="L143" s="44">
        <v>27000000</v>
      </c>
      <c r="M143" s="44">
        <v>14075000</v>
      </c>
      <c r="N143" s="45">
        <f>I143+J143+K143+L143+M143</f>
        <v>102684000</v>
      </c>
    </row>
    <row r="144" spans="1:14" s="34" customFormat="1" ht="15" customHeight="1">
      <c r="A144" s="16"/>
      <c r="B144" s="16"/>
      <c r="C144" s="16"/>
      <c r="D144" s="152" t="s">
        <v>14</v>
      </c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</row>
    <row r="145" spans="1:14" s="34" customFormat="1" ht="16.5" customHeight="1">
      <c r="A145" s="16"/>
      <c r="B145" s="16"/>
      <c r="C145" s="16"/>
      <c r="D145" s="135" t="s">
        <v>40</v>
      </c>
      <c r="E145" s="136"/>
      <c r="F145" s="136"/>
      <c r="G145" s="136"/>
      <c r="H145" s="123"/>
      <c r="I145" s="2" t="e">
        <f aca="true" t="shared" si="43" ref="I145:N145">I146+I147</f>
        <v>#REF!</v>
      </c>
      <c r="J145" s="2" t="e">
        <f t="shared" si="43"/>
        <v>#REF!</v>
      </c>
      <c r="K145" s="2" t="e">
        <f t="shared" si="43"/>
        <v>#REF!</v>
      </c>
      <c r="L145" s="2" t="e">
        <f t="shared" si="43"/>
        <v>#REF!</v>
      </c>
      <c r="M145" s="2" t="e">
        <f t="shared" si="43"/>
        <v>#REF!</v>
      </c>
      <c r="N145" s="2" t="e">
        <f t="shared" si="43"/>
        <v>#REF!</v>
      </c>
    </row>
    <row r="146" spans="1:14" s="34" customFormat="1" ht="12.75" customHeight="1">
      <c r="A146" s="16"/>
      <c r="B146" s="16"/>
      <c r="C146" s="16" t="s">
        <v>43</v>
      </c>
      <c r="D146" s="122" t="s">
        <v>41</v>
      </c>
      <c r="E146" s="146"/>
      <c r="F146" s="146"/>
      <c r="G146" s="146"/>
      <c r="H146" s="147"/>
      <c r="I146" s="20" t="e">
        <f>SUMIF(#REF!,$C146,#REF!)</f>
        <v>#REF!</v>
      </c>
      <c r="J146" s="20" t="e">
        <f>SUMIF(#REF!,$C146,#REF!)</f>
        <v>#REF!</v>
      </c>
      <c r="K146" s="20" t="e">
        <f>SUMIF(#REF!,$C146,#REF!)</f>
        <v>#REF!</v>
      </c>
      <c r="L146" s="20" t="e">
        <f>SUMIF(#REF!,$C146,#REF!)</f>
        <v>#REF!</v>
      </c>
      <c r="M146" s="20" t="e">
        <f>SUMIF(#REF!,$C146,#REF!)</f>
        <v>#REF!</v>
      </c>
      <c r="N146" s="20" t="e">
        <f>SUMIF(#REF!,$C146,#REF!)</f>
        <v>#REF!</v>
      </c>
    </row>
    <row r="147" spans="1:14" s="34" customFormat="1" ht="12.75" customHeight="1">
      <c r="A147" s="16"/>
      <c r="B147" s="16"/>
      <c r="C147" s="16" t="s">
        <v>44</v>
      </c>
      <c r="D147" s="122" t="s">
        <v>42</v>
      </c>
      <c r="E147" s="146"/>
      <c r="F147" s="146"/>
      <c r="G147" s="146"/>
      <c r="H147" s="147"/>
      <c r="I147" s="20" t="e">
        <f>SUMIF(#REF!,$C147,#REF!)</f>
        <v>#REF!</v>
      </c>
      <c r="J147" s="20" t="e">
        <f>SUMIF(#REF!,$C147,#REF!)</f>
        <v>#REF!</v>
      </c>
      <c r="K147" s="20" t="e">
        <f>SUMIF(#REF!,$C147,#REF!)</f>
        <v>#REF!</v>
      </c>
      <c r="L147" s="20" t="e">
        <f>SUMIF(#REF!,$C147,#REF!)</f>
        <v>#REF!</v>
      </c>
      <c r="M147" s="20" t="e">
        <f>SUMIF(#REF!,$C147,#REF!)</f>
        <v>#REF!</v>
      </c>
      <c r="N147" s="20" t="e">
        <f>SUMIF(#REF!,$C147,#REF!)</f>
        <v>#REF!</v>
      </c>
    </row>
    <row r="148" spans="1:14" s="34" customFormat="1" ht="14.25" customHeight="1">
      <c r="A148" s="16"/>
      <c r="B148" s="16"/>
      <c r="C148" s="16"/>
      <c r="D148" s="154" t="s">
        <v>15</v>
      </c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</row>
    <row r="149" spans="1:14" s="34" customFormat="1" ht="14.25" customHeight="1">
      <c r="A149" s="16"/>
      <c r="B149" s="16"/>
      <c r="C149" s="16"/>
      <c r="D149" s="135" t="s">
        <v>40</v>
      </c>
      <c r="E149" s="136"/>
      <c r="F149" s="136"/>
      <c r="G149" s="136"/>
      <c r="H149" s="123"/>
      <c r="I149" s="56" t="e">
        <f aca="true" t="shared" si="44" ref="I149:N149">SUM(I150:I151)</f>
        <v>#REF!</v>
      </c>
      <c r="J149" s="56" t="e">
        <f t="shared" si="44"/>
        <v>#REF!</v>
      </c>
      <c r="K149" s="56" t="e">
        <f t="shared" si="44"/>
        <v>#REF!</v>
      </c>
      <c r="L149" s="56" t="e">
        <f t="shared" si="44"/>
        <v>#REF!</v>
      </c>
      <c r="M149" s="56" t="e">
        <f t="shared" si="44"/>
        <v>#REF!</v>
      </c>
      <c r="N149" s="56" t="e">
        <f t="shared" si="44"/>
        <v>#REF!</v>
      </c>
    </row>
    <row r="150" spans="1:14" s="34" customFormat="1" ht="14.25" customHeight="1">
      <c r="A150" s="16"/>
      <c r="B150" s="16"/>
      <c r="C150" s="16"/>
      <c r="D150" s="122" t="s">
        <v>41</v>
      </c>
      <c r="E150" s="146"/>
      <c r="F150" s="146"/>
      <c r="G150" s="146"/>
      <c r="H150" s="147"/>
      <c r="I150" s="56" t="e">
        <f aca="true" t="shared" si="45" ref="I150:M151">I142+I146</f>
        <v>#REF!</v>
      </c>
      <c r="J150" s="56" t="e">
        <f t="shared" si="45"/>
        <v>#REF!</v>
      </c>
      <c r="K150" s="56" t="e">
        <f t="shared" si="45"/>
        <v>#REF!</v>
      </c>
      <c r="L150" s="56" t="e">
        <f t="shared" si="45"/>
        <v>#REF!</v>
      </c>
      <c r="M150" s="56" t="e">
        <f t="shared" si="45"/>
        <v>#REF!</v>
      </c>
      <c r="N150" s="56" t="e">
        <f>I150+J150+K150+L150+M150</f>
        <v>#REF!</v>
      </c>
    </row>
    <row r="151" spans="1:14" s="19" customFormat="1" ht="16.5" customHeight="1" thickBot="1">
      <c r="A151" s="16"/>
      <c r="B151" s="16"/>
      <c r="C151" s="16"/>
      <c r="D151" s="149" t="s">
        <v>42</v>
      </c>
      <c r="E151" s="150"/>
      <c r="F151" s="150"/>
      <c r="G151" s="150"/>
      <c r="H151" s="151"/>
      <c r="I151" s="56" t="e">
        <f t="shared" si="45"/>
        <v>#REF!</v>
      </c>
      <c r="J151" s="56" t="e">
        <f t="shared" si="45"/>
        <v>#REF!</v>
      </c>
      <c r="K151" s="56" t="e">
        <f t="shared" si="45"/>
        <v>#REF!</v>
      </c>
      <c r="L151" s="56" t="e">
        <f t="shared" si="45"/>
        <v>#REF!</v>
      </c>
      <c r="M151" s="56" t="e">
        <f t="shared" si="45"/>
        <v>#REF!</v>
      </c>
      <c r="N151" s="56" t="e">
        <f>I151+J151+K151+L151+M151</f>
        <v>#REF!</v>
      </c>
    </row>
    <row r="152" spans="1:14" s="19" customFormat="1" ht="27" customHeight="1" thickBot="1">
      <c r="A152" s="16"/>
      <c r="B152" s="16"/>
      <c r="C152" s="16"/>
      <c r="D152" s="148" t="s">
        <v>82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</row>
    <row r="153" spans="1:14" s="34" customFormat="1" ht="15" customHeight="1">
      <c r="A153" s="16"/>
      <c r="B153" s="16"/>
      <c r="C153" s="16"/>
      <c r="D153" s="133" t="s">
        <v>9</v>
      </c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1:14" s="34" customFormat="1" ht="16.5" customHeight="1">
      <c r="A154" s="16"/>
      <c r="B154" s="16"/>
      <c r="C154" s="16"/>
      <c r="D154" s="135" t="s">
        <v>40</v>
      </c>
      <c r="E154" s="136"/>
      <c r="F154" s="136"/>
      <c r="G154" s="136"/>
      <c r="H154" s="123"/>
      <c r="I154" s="43">
        <f aca="true" t="shared" si="46" ref="I154:N154">I155+I156</f>
        <v>45929177</v>
      </c>
      <c r="J154" s="43">
        <f t="shared" si="46"/>
        <v>26268000</v>
      </c>
      <c r="K154" s="43">
        <f t="shared" si="46"/>
        <v>21777000</v>
      </c>
      <c r="L154" s="43">
        <f t="shared" si="46"/>
        <v>19763000</v>
      </c>
      <c r="M154" s="43">
        <f t="shared" si="46"/>
        <v>13807000</v>
      </c>
      <c r="N154" s="43">
        <f t="shared" si="46"/>
        <v>127544177</v>
      </c>
    </row>
    <row r="155" spans="1:14" s="34" customFormat="1" ht="12.75" customHeight="1">
      <c r="A155" s="16"/>
      <c r="B155" s="16"/>
      <c r="C155" s="16"/>
      <c r="D155" s="122" t="s">
        <v>41</v>
      </c>
      <c r="E155" s="146"/>
      <c r="F155" s="146"/>
      <c r="G155" s="146"/>
      <c r="H155" s="147"/>
      <c r="I155" s="44">
        <v>31834394</v>
      </c>
      <c r="J155" s="44">
        <v>20040000</v>
      </c>
      <c r="K155" s="44">
        <v>14914000</v>
      </c>
      <c r="L155" s="44">
        <v>10314000</v>
      </c>
      <c r="M155" s="44">
        <v>13807000</v>
      </c>
      <c r="N155" s="45">
        <f>I155+J155+K155+L155+M155</f>
        <v>90909394</v>
      </c>
    </row>
    <row r="156" spans="1:14" s="19" customFormat="1" ht="16.5" customHeight="1">
      <c r="A156" s="16"/>
      <c r="B156" s="16"/>
      <c r="C156" s="16"/>
      <c r="D156" s="122" t="s">
        <v>42</v>
      </c>
      <c r="E156" s="146"/>
      <c r="F156" s="146"/>
      <c r="G156" s="146"/>
      <c r="H156" s="147"/>
      <c r="I156" s="44">
        <v>14094783</v>
      </c>
      <c r="J156" s="44">
        <v>6228000</v>
      </c>
      <c r="K156" s="44">
        <v>6863000</v>
      </c>
      <c r="L156" s="44">
        <v>9449000</v>
      </c>
      <c r="M156" s="44">
        <v>0</v>
      </c>
      <c r="N156" s="45">
        <f>I156+J156+K156+L156+M156</f>
        <v>36634783</v>
      </c>
    </row>
    <row r="157" spans="1:14" s="34" customFormat="1" ht="15" customHeight="1">
      <c r="A157" s="16"/>
      <c r="B157" s="16"/>
      <c r="C157" s="16"/>
      <c r="D157" s="152" t="s">
        <v>14</v>
      </c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</row>
    <row r="158" spans="1:14" s="34" customFormat="1" ht="16.5" customHeight="1">
      <c r="A158" s="16"/>
      <c r="B158" s="16"/>
      <c r="C158" s="16"/>
      <c r="D158" s="135" t="s">
        <v>40</v>
      </c>
      <c r="E158" s="136"/>
      <c r="F158" s="136"/>
      <c r="G158" s="136"/>
      <c r="H158" s="123"/>
      <c r="I158" s="2" t="e">
        <f aca="true" t="shared" si="47" ref="I158:N158">I159+I160</f>
        <v>#REF!</v>
      </c>
      <c r="J158" s="2" t="e">
        <f t="shared" si="47"/>
        <v>#REF!</v>
      </c>
      <c r="K158" s="2" t="e">
        <f t="shared" si="47"/>
        <v>#REF!</v>
      </c>
      <c r="L158" s="2" t="e">
        <f t="shared" si="47"/>
        <v>#REF!</v>
      </c>
      <c r="M158" s="2" t="e">
        <f t="shared" si="47"/>
        <v>#REF!</v>
      </c>
      <c r="N158" s="2" t="e">
        <f t="shared" si="47"/>
        <v>#REF!</v>
      </c>
    </row>
    <row r="159" spans="1:14" s="34" customFormat="1" ht="12.75" customHeight="1">
      <c r="A159" s="16"/>
      <c r="B159" s="16"/>
      <c r="C159" s="16" t="s">
        <v>43</v>
      </c>
      <c r="D159" s="122" t="s">
        <v>41</v>
      </c>
      <c r="E159" s="146"/>
      <c r="F159" s="146"/>
      <c r="G159" s="146"/>
      <c r="H159" s="147"/>
      <c r="I159" s="20" t="e">
        <f>SUMIF(#REF!,$C159,#REF!)</f>
        <v>#REF!</v>
      </c>
      <c r="J159" s="20" t="e">
        <f>SUMIF(#REF!,$C159,#REF!)</f>
        <v>#REF!</v>
      </c>
      <c r="K159" s="20" t="e">
        <f>SUMIF(#REF!,$C159,#REF!)</f>
        <v>#REF!</v>
      </c>
      <c r="L159" s="20" t="e">
        <f>SUMIF(#REF!,$C159,#REF!)</f>
        <v>#REF!</v>
      </c>
      <c r="M159" s="20" t="e">
        <f>SUMIF(#REF!,$C159,#REF!)</f>
        <v>#REF!</v>
      </c>
      <c r="N159" s="20" t="e">
        <f>SUMIF(#REF!,$C159,#REF!)</f>
        <v>#REF!</v>
      </c>
    </row>
    <row r="160" spans="1:14" s="34" customFormat="1" ht="12.75" customHeight="1">
      <c r="A160" s="16"/>
      <c r="B160" s="16"/>
      <c r="C160" s="16" t="s">
        <v>44</v>
      </c>
      <c r="D160" s="122" t="s">
        <v>42</v>
      </c>
      <c r="E160" s="146"/>
      <c r="F160" s="146"/>
      <c r="G160" s="146"/>
      <c r="H160" s="147"/>
      <c r="I160" s="20" t="e">
        <f>SUMIF(#REF!,$C160,#REF!)</f>
        <v>#REF!</v>
      </c>
      <c r="J160" s="20" t="e">
        <f>SUMIF(#REF!,$C160,#REF!)</f>
        <v>#REF!</v>
      </c>
      <c r="K160" s="20" t="e">
        <f>SUMIF(#REF!,$C160,#REF!)</f>
        <v>#REF!</v>
      </c>
      <c r="L160" s="20" t="e">
        <f>SUMIF(#REF!,$C160,#REF!)</f>
        <v>#REF!</v>
      </c>
      <c r="M160" s="20" t="e">
        <f>SUMIF(#REF!,$C160,#REF!)</f>
        <v>#REF!</v>
      </c>
      <c r="N160" s="20" t="e">
        <f>SUMIF(#REF!,$C160,#REF!)</f>
        <v>#REF!</v>
      </c>
    </row>
    <row r="161" spans="1:14" s="34" customFormat="1" ht="14.25" customHeight="1">
      <c r="A161" s="16"/>
      <c r="B161" s="16"/>
      <c r="C161" s="16"/>
      <c r="D161" s="154" t="s">
        <v>15</v>
      </c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</row>
    <row r="162" spans="1:14" s="34" customFormat="1" ht="14.25" customHeight="1">
      <c r="A162" s="16"/>
      <c r="B162" s="16"/>
      <c r="C162" s="16"/>
      <c r="D162" s="135" t="s">
        <v>40</v>
      </c>
      <c r="E162" s="136"/>
      <c r="F162" s="136"/>
      <c r="G162" s="136"/>
      <c r="H162" s="123"/>
      <c r="I162" s="56" t="e">
        <f aca="true" t="shared" si="48" ref="I162:N162">SUM(I163:I164)</f>
        <v>#REF!</v>
      </c>
      <c r="J162" s="56" t="e">
        <f t="shared" si="48"/>
        <v>#REF!</v>
      </c>
      <c r="K162" s="56" t="e">
        <f t="shared" si="48"/>
        <v>#REF!</v>
      </c>
      <c r="L162" s="56" t="e">
        <f t="shared" si="48"/>
        <v>#REF!</v>
      </c>
      <c r="M162" s="56" t="e">
        <f t="shared" si="48"/>
        <v>#REF!</v>
      </c>
      <c r="N162" s="56" t="e">
        <f t="shared" si="48"/>
        <v>#REF!</v>
      </c>
    </row>
    <row r="163" spans="1:14" s="34" customFormat="1" ht="14.25" customHeight="1">
      <c r="A163" s="16"/>
      <c r="B163" s="16"/>
      <c r="C163" s="16"/>
      <c r="D163" s="122" t="s">
        <v>41</v>
      </c>
      <c r="E163" s="146"/>
      <c r="F163" s="146"/>
      <c r="G163" s="146"/>
      <c r="H163" s="147"/>
      <c r="I163" s="56" t="e">
        <f aca="true" t="shared" si="49" ref="I163:M164">I155+I159</f>
        <v>#REF!</v>
      </c>
      <c r="J163" s="56" t="e">
        <f t="shared" si="49"/>
        <v>#REF!</v>
      </c>
      <c r="K163" s="56" t="e">
        <f t="shared" si="49"/>
        <v>#REF!</v>
      </c>
      <c r="L163" s="56" t="e">
        <f t="shared" si="49"/>
        <v>#REF!</v>
      </c>
      <c r="M163" s="56" t="e">
        <f t="shared" si="49"/>
        <v>#REF!</v>
      </c>
      <c r="N163" s="56" t="e">
        <f>I163+J163+K163+L163+M163</f>
        <v>#REF!</v>
      </c>
    </row>
    <row r="164" spans="1:14" s="19" customFormat="1" ht="16.5" customHeight="1" thickBot="1">
      <c r="A164" s="16"/>
      <c r="B164" s="16"/>
      <c r="C164" s="16"/>
      <c r="D164" s="149" t="s">
        <v>42</v>
      </c>
      <c r="E164" s="150"/>
      <c r="F164" s="150"/>
      <c r="G164" s="150"/>
      <c r="H164" s="151"/>
      <c r="I164" s="56" t="e">
        <f t="shared" si="49"/>
        <v>#REF!</v>
      </c>
      <c r="J164" s="56" t="e">
        <f t="shared" si="49"/>
        <v>#REF!</v>
      </c>
      <c r="K164" s="56" t="e">
        <f t="shared" si="49"/>
        <v>#REF!</v>
      </c>
      <c r="L164" s="56" t="e">
        <f t="shared" si="49"/>
        <v>#REF!</v>
      </c>
      <c r="M164" s="56" t="e">
        <f t="shared" si="49"/>
        <v>#REF!</v>
      </c>
      <c r="N164" s="56" t="e">
        <f>I164+J164+K164+L164+M164</f>
        <v>#REF!</v>
      </c>
    </row>
    <row r="165" spans="1:14" s="19" customFormat="1" ht="27" customHeight="1" thickBot="1">
      <c r="A165" s="16"/>
      <c r="B165" s="16"/>
      <c r="C165" s="16"/>
      <c r="D165" s="148" t="s">
        <v>83</v>
      </c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</row>
    <row r="166" spans="1:14" s="34" customFormat="1" ht="15" customHeight="1">
      <c r="A166" s="16"/>
      <c r="B166" s="16"/>
      <c r="C166" s="16"/>
      <c r="D166" s="133" t="s">
        <v>9</v>
      </c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  <row r="167" spans="1:14" s="34" customFormat="1" ht="16.5" customHeight="1">
      <c r="A167" s="16"/>
      <c r="B167" s="16"/>
      <c r="C167" s="16"/>
      <c r="D167" s="135" t="s">
        <v>40</v>
      </c>
      <c r="E167" s="136"/>
      <c r="F167" s="136"/>
      <c r="G167" s="136"/>
      <c r="H167" s="123"/>
      <c r="I167" s="43">
        <f aca="true" t="shared" si="50" ref="I167:N167">I168+I169</f>
        <v>78753517</v>
      </c>
      <c r="J167" s="43">
        <f t="shared" si="50"/>
        <v>78850000</v>
      </c>
      <c r="K167" s="43">
        <f t="shared" si="50"/>
        <v>85726000</v>
      </c>
      <c r="L167" s="43">
        <f t="shared" si="50"/>
        <v>63586000</v>
      </c>
      <c r="M167" s="43">
        <f t="shared" si="50"/>
        <v>40630000</v>
      </c>
      <c r="N167" s="43">
        <f t="shared" si="50"/>
        <v>347545517</v>
      </c>
    </row>
    <row r="168" spans="1:14" s="34" customFormat="1" ht="12.75" customHeight="1">
      <c r="A168" s="16"/>
      <c r="B168" s="16"/>
      <c r="C168" s="16"/>
      <c r="D168" s="122" t="s">
        <v>41</v>
      </c>
      <c r="E168" s="146"/>
      <c r="F168" s="146"/>
      <c r="G168" s="146"/>
      <c r="H168" s="147"/>
      <c r="I168" s="44">
        <v>51563517</v>
      </c>
      <c r="J168" s="44">
        <v>46200000</v>
      </c>
      <c r="K168" s="44">
        <v>31990000</v>
      </c>
      <c r="L168" s="44">
        <v>19900000</v>
      </c>
      <c r="M168" s="44">
        <v>24170000</v>
      </c>
      <c r="N168" s="45">
        <f>I168+J168+K168+L168+M168</f>
        <v>173823517</v>
      </c>
    </row>
    <row r="169" spans="1:14" s="19" customFormat="1" ht="16.5" customHeight="1">
      <c r="A169" s="16"/>
      <c r="B169" s="16"/>
      <c r="C169" s="16"/>
      <c r="D169" s="122" t="s">
        <v>42</v>
      </c>
      <c r="E169" s="146"/>
      <c r="F169" s="146"/>
      <c r="G169" s="146"/>
      <c r="H169" s="147"/>
      <c r="I169" s="44">
        <v>27190000</v>
      </c>
      <c r="J169" s="44">
        <v>32650000</v>
      </c>
      <c r="K169" s="44">
        <v>53736000</v>
      </c>
      <c r="L169" s="44">
        <v>43686000</v>
      </c>
      <c r="M169" s="44">
        <v>16460000</v>
      </c>
      <c r="N169" s="45">
        <f>I169+J169+K169+L169+M169</f>
        <v>173722000</v>
      </c>
    </row>
    <row r="170" spans="1:14" s="34" customFormat="1" ht="15" customHeight="1">
      <c r="A170" s="16"/>
      <c r="B170" s="16"/>
      <c r="C170" s="16"/>
      <c r="D170" s="152" t="s">
        <v>14</v>
      </c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</row>
    <row r="171" spans="1:14" s="34" customFormat="1" ht="16.5" customHeight="1">
      <c r="A171" s="16"/>
      <c r="B171" s="16"/>
      <c r="C171" s="16"/>
      <c r="D171" s="135" t="s">
        <v>40</v>
      </c>
      <c r="E171" s="136"/>
      <c r="F171" s="136"/>
      <c r="G171" s="136"/>
      <c r="H171" s="123"/>
      <c r="I171" s="2" t="e">
        <f aca="true" t="shared" si="51" ref="I171:N171">I172+I173</f>
        <v>#REF!</v>
      </c>
      <c r="J171" s="2" t="e">
        <f t="shared" si="51"/>
        <v>#REF!</v>
      </c>
      <c r="K171" s="2" t="e">
        <f t="shared" si="51"/>
        <v>#REF!</v>
      </c>
      <c r="L171" s="2" t="e">
        <f t="shared" si="51"/>
        <v>#REF!</v>
      </c>
      <c r="M171" s="2" t="e">
        <f t="shared" si="51"/>
        <v>#REF!</v>
      </c>
      <c r="N171" s="2" t="e">
        <f t="shared" si="51"/>
        <v>#REF!</v>
      </c>
    </row>
    <row r="172" spans="1:14" s="34" customFormat="1" ht="12.75" customHeight="1">
      <c r="A172" s="16"/>
      <c r="B172" s="16"/>
      <c r="C172" s="16" t="s">
        <v>43</v>
      </c>
      <c r="D172" s="122" t="s">
        <v>41</v>
      </c>
      <c r="E172" s="146"/>
      <c r="F172" s="146"/>
      <c r="G172" s="146"/>
      <c r="H172" s="147"/>
      <c r="I172" s="20" t="e">
        <f>SUMIF(#REF!,$C172,#REF!)</f>
        <v>#REF!</v>
      </c>
      <c r="J172" s="20" t="e">
        <f>SUMIF(#REF!,$C172,#REF!)</f>
        <v>#REF!</v>
      </c>
      <c r="K172" s="20" t="e">
        <f>SUMIF(#REF!,$C172,#REF!)</f>
        <v>#REF!</v>
      </c>
      <c r="L172" s="20" t="e">
        <f>SUMIF(#REF!,$C172,#REF!)</f>
        <v>#REF!</v>
      </c>
      <c r="M172" s="20" t="e">
        <f>SUMIF(#REF!,$C172,#REF!)</f>
        <v>#REF!</v>
      </c>
      <c r="N172" s="20" t="e">
        <f>SUMIF(#REF!,$C172,#REF!)</f>
        <v>#REF!</v>
      </c>
    </row>
    <row r="173" spans="1:14" s="34" customFormat="1" ht="12.75" customHeight="1">
      <c r="A173" s="16"/>
      <c r="B173" s="16"/>
      <c r="C173" s="16" t="s">
        <v>44</v>
      </c>
      <c r="D173" s="122" t="s">
        <v>42</v>
      </c>
      <c r="E173" s="146"/>
      <c r="F173" s="146"/>
      <c r="G173" s="146"/>
      <c r="H173" s="147"/>
      <c r="I173" s="20" t="e">
        <f>SUMIF(#REF!,$C173,#REF!)</f>
        <v>#REF!</v>
      </c>
      <c r="J173" s="20" t="e">
        <f>SUMIF(#REF!,$C173,#REF!)</f>
        <v>#REF!</v>
      </c>
      <c r="K173" s="20" t="e">
        <f>SUMIF(#REF!,$C173,#REF!)</f>
        <v>#REF!</v>
      </c>
      <c r="L173" s="20" t="e">
        <f>SUMIF(#REF!,$C173,#REF!)</f>
        <v>#REF!</v>
      </c>
      <c r="M173" s="20" t="e">
        <f>SUMIF(#REF!,$C173,#REF!)</f>
        <v>#REF!</v>
      </c>
      <c r="N173" s="20" t="e">
        <f>SUMIF(#REF!,$C173,#REF!)</f>
        <v>#REF!</v>
      </c>
    </row>
    <row r="174" spans="1:14" s="34" customFormat="1" ht="14.25" customHeight="1">
      <c r="A174" s="16"/>
      <c r="B174" s="16"/>
      <c r="C174" s="16"/>
      <c r="D174" s="154" t="s">
        <v>15</v>
      </c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</row>
    <row r="175" spans="1:14" s="34" customFormat="1" ht="14.25" customHeight="1">
      <c r="A175" s="16"/>
      <c r="B175" s="16"/>
      <c r="C175" s="16"/>
      <c r="D175" s="135" t="s">
        <v>40</v>
      </c>
      <c r="E175" s="136"/>
      <c r="F175" s="136"/>
      <c r="G175" s="136"/>
      <c r="H175" s="123"/>
      <c r="I175" s="56" t="e">
        <f aca="true" t="shared" si="52" ref="I175:N175">SUM(I176:I177)</f>
        <v>#REF!</v>
      </c>
      <c r="J175" s="56" t="e">
        <f t="shared" si="52"/>
        <v>#REF!</v>
      </c>
      <c r="K175" s="56" t="e">
        <f t="shared" si="52"/>
        <v>#REF!</v>
      </c>
      <c r="L175" s="56" t="e">
        <f t="shared" si="52"/>
        <v>#REF!</v>
      </c>
      <c r="M175" s="56" t="e">
        <f t="shared" si="52"/>
        <v>#REF!</v>
      </c>
      <c r="N175" s="56" t="e">
        <f t="shared" si="52"/>
        <v>#REF!</v>
      </c>
    </row>
    <row r="176" spans="1:14" s="34" customFormat="1" ht="14.25" customHeight="1">
      <c r="A176" s="16"/>
      <c r="B176" s="16"/>
      <c r="C176" s="16"/>
      <c r="D176" s="122" t="s">
        <v>41</v>
      </c>
      <c r="E176" s="146"/>
      <c r="F176" s="146"/>
      <c r="G176" s="146"/>
      <c r="H176" s="147"/>
      <c r="I176" s="56" t="e">
        <f aca="true" t="shared" si="53" ref="I176:M177">I168+I172</f>
        <v>#REF!</v>
      </c>
      <c r="J176" s="56" t="e">
        <f t="shared" si="53"/>
        <v>#REF!</v>
      </c>
      <c r="K176" s="56" t="e">
        <f t="shared" si="53"/>
        <v>#REF!</v>
      </c>
      <c r="L176" s="56" t="e">
        <f t="shared" si="53"/>
        <v>#REF!</v>
      </c>
      <c r="M176" s="56" t="e">
        <f t="shared" si="53"/>
        <v>#REF!</v>
      </c>
      <c r="N176" s="56" t="e">
        <f>I176+J176+K176+L176+M176</f>
        <v>#REF!</v>
      </c>
    </row>
    <row r="177" spans="1:14" s="19" customFormat="1" ht="16.5" customHeight="1" thickBot="1">
      <c r="A177" s="16"/>
      <c r="B177" s="16"/>
      <c r="C177" s="16"/>
      <c r="D177" s="149" t="s">
        <v>42</v>
      </c>
      <c r="E177" s="150"/>
      <c r="F177" s="150"/>
      <c r="G177" s="150"/>
      <c r="H177" s="151"/>
      <c r="I177" s="56" t="e">
        <f t="shared" si="53"/>
        <v>#REF!</v>
      </c>
      <c r="J177" s="56" t="e">
        <f t="shared" si="53"/>
        <v>#REF!</v>
      </c>
      <c r="K177" s="56" t="e">
        <f t="shared" si="53"/>
        <v>#REF!</v>
      </c>
      <c r="L177" s="56" t="e">
        <f t="shared" si="53"/>
        <v>#REF!</v>
      </c>
      <c r="M177" s="56" t="e">
        <f t="shared" si="53"/>
        <v>#REF!</v>
      </c>
      <c r="N177" s="56" t="e">
        <f>I177+J177+K177+L177+M177</f>
        <v>#REF!</v>
      </c>
    </row>
    <row r="178" spans="1:14" s="19" customFormat="1" ht="27" customHeight="1" thickBot="1">
      <c r="A178" s="16"/>
      <c r="B178" s="16"/>
      <c r="C178" s="16"/>
      <c r="D178" s="148" t="s">
        <v>84</v>
      </c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</row>
    <row r="179" spans="1:14" s="34" customFormat="1" ht="15" customHeight="1">
      <c r="A179" s="16"/>
      <c r="B179" s="16"/>
      <c r="C179" s="16"/>
      <c r="D179" s="133" t="s">
        <v>9</v>
      </c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</row>
    <row r="180" spans="1:14" s="34" customFormat="1" ht="16.5" customHeight="1">
      <c r="A180" s="16"/>
      <c r="B180" s="16"/>
      <c r="C180" s="16"/>
      <c r="D180" s="135" t="s">
        <v>40</v>
      </c>
      <c r="E180" s="136"/>
      <c r="F180" s="136"/>
      <c r="G180" s="136"/>
      <c r="H180" s="123"/>
      <c r="I180" s="43">
        <f aca="true" t="shared" si="54" ref="I180:N180">I181+I182</f>
        <v>44894943</v>
      </c>
      <c r="J180" s="43">
        <f t="shared" si="54"/>
        <v>53077970</v>
      </c>
      <c r="K180" s="43">
        <f t="shared" si="54"/>
        <v>47055000</v>
      </c>
      <c r="L180" s="43">
        <f t="shared" si="54"/>
        <v>35414000</v>
      </c>
      <c r="M180" s="43">
        <f t="shared" si="54"/>
        <v>15209000</v>
      </c>
      <c r="N180" s="43">
        <f t="shared" si="54"/>
        <v>195650913</v>
      </c>
    </row>
    <row r="181" spans="1:14" s="34" customFormat="1" ht="12.75" customHeight="1">
      <c r="A181" s="16"/>
      <c r="B181" s="16"/>
      <c r="C181" s="16"/>
      <c r="D181" s="122" t="s">
        <v>41</v>
      </c>
      <c r="E181" s="146"/>
      <c r="F181" s="146"/>
      <c r="G181" s="146"/>
      <c r="H181" s="147"/>
      <c r="I181" s="44">
        <v>36567686</v>
      </c>
      <c r="J181" s="44">
        <v>43317970</v>
      </c>
      <c r="K181" s="44">
        <v>36235000</v>
      </c>
      <c r="L181" s="44">
        <v>35414000</v>
      </c>
      <c r="M181" s="44">
        <v>15209000</v>
      </c>
      <c r="N181" s="45">
        <f>I181+J181+K181+L181+M181</f>
        <v>166743656</v>
      </c>
    </row>
    <row r="182" spans="1:14" s="19" customFormat="1" ht="16.5" customHeight="1">
      <c r="A182" s="16"/>
      <c r="B182" s="16"/>
      <c r="C182" s="16"/>
      <c r="D182" s="122" t="s">
        <v>42</v>
      </c>
      <c r="E182" s="146"/>
      <c r="F182" s="146"/>
      <c r="G182" s="146"/>
      <c r="H182" s="147"/>
      <c r="I182" s="44">
        <v>8327257</v>
      </c>
      <c r="J182" s="44">
        <v>9760000</v>
      </c>
      <c r="K182" s="44">
        <v>10820000</v>
      </c>
      <c r="L182" s="44">
        <v>0</v>
      </c>
      <c r="M182" s="44">
        <v>0</v>
      </c>
      <c r="N182" s="45">
        <f>I182+J182+K182+L182+M182</f>
        <v>28907257</v>
      </c>
    </row>
    <row r="183" spans="1:14" s="34" customFormat="1" ht="15" customHeight="1">
      <c r="A183" s="16"/>
      <c r="B183" s="16"/>
      <c r="C183" s="16"/>
      <c r="D183" s="152" t="s">
        <v>14</v>
      </c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</row>
    <row r="184" spans="1:14" s="34" customFormat="1" ht="16.5" customHeight="1">
      <c r="A184" s="16"/>
      <c r="B184" s="16"/>
      <c r="C184" s="16"/>
      <c r="D184" s="135" t="s">
        <v>40</v>
      </c>
      <c r="E184" s="136"/>
      <c r="F184" s="136"/>
      <c r="G184" s="136"/>
      <c r="H184" s="123"/>
      <c r="I184" s="2" t="e">
        <f aca="true" t="shared" si="55" ref="I184:N184">I185+I186</f>
        <v>#REF!</v>
      </c>
      <c r="J184" s="2" t="e">
        <f t="shared" si="55"/>
        <v>#REF!</v>
      </c>
      <c r="K184" s="2" t="e">
        <f t="shared" si="55"/>
        <v>#REF!</v>
      </c>
      <c r="L184" s="2" t="e">
        <f t="shared" si="55"/>
        <v>#REF!</v>
      </c>
      <c r="M184" s="2" t="e">
        <f t="shared" si="55"/>
        <v>#REF!</v>
      </c>
      <c r="N184" s="2" t="e">
        <f t="shared" si="55"/>
        <v>#REF!</v>
      </c>
    </row>
    <row r="185" spans="1:14" s="34" customFormat="1" ht="12.75" customHeight="1">
      <c r="A185" s="16"/>
      <c r="B185" s="16"/>
      <c r="C185" s="16" t="s">
        <v>43</v>
      </c>
      <c r="D185" s="122" t="s">
        <v>41</v>
      </c>
      <c r="E185" s="146"/>
      <c r="F185" s="146"/>
      <c r="G185" s="146"/>
      <c r="H185" s="147"/>
      <c r="I185" s="20" t="e">
        <f>SUMIF(#REF!,$C185,#REF!)</f>
        <v>#REF!</v>
      </c>
      <c r="J185" s="20" t="e">
        <f>SUMIF(#REF!,$C185,#REF!)</f>
        <v>#REF!</v>
      </c>
      <c r="K185" s="20" t="e">
        <f>SUMIF(#REF!,$C185,#REF!)</f>
        <v>#REF!</v>
      </c>
      <c r="L185" s="20" t="e">
        <f>SUMIF(#REF!,$C185,#REF!)</f>
        <v>#REF!</v>
      </c>
      <c r="M185" s="20" t="e">
        <f>SUMIF(#REF!,$C185,#REF!)</f>
        <v>#REF!</v>
      </c>
      <c r="N185" s="20" t="e">
        <f>SUMIF(#REF!,$C185,#REF!)</f>
        <v>#REF!</v>
      </c>
    </row>
    <row r="186" spans="1:14" s="34" customFormat="1" ht="12.75" customHeight="1">
      <c r="A186" s="16"/>
      <c r="B186" s="16"/>
      <c r="C186" s="16" t="s">
        <v>44</v>
      </c>
      <c r="D186" s="122" t="s">
        <v>42</v>
      </c>
      <c r="E186" s="146"/>
      <c r="F186" s="146"/>
      <c r="G186" s="146"/>
      <c r="H186" s="147"/>
      <c r="I186" s="20" t="e">
        <f>SUMIF(#REF!,$C186,#REF!)</f>
        <v>#REF!</v>
      </c>
      <c r="J186" s="20" t="e">
        <f>SUMIF(#REF!,$C186,#REF!)</f>
        <v>#REF!</v>
      </c>
      <c r="K186" s="20" t="e">
        <f>SUMIF(#REF!,$C186,#REF!)</f>
        <v>#REF!</v>
      </c>
      <c r="L186" s="20" t="e">
        <f>SUMIF(#REF!,$C186,#REF!)</f>
        <v>#REF!</v>
      </c>
      <c r="M186" s="20" t="e">
        <f>SUMIF(#REF!,$C186,#REF!)</f>
        <v>#REF!</v>
      </c>
      <c r="N186" s="20" t="e">
        <f>SUMIF(#REF!,$C186,#REF!)</f>
        <v>#REF!</v>
      </c>
    </row>
    <row r="187" spans="1:14" s="34" customFormat="1" ht="14.25" customHeight="1">
      <c r="A187" s="16"/>
      <c r="B187" s="16"/>
      <c r="C187" s="16"/>
      <c r="D187" s="154" t="s">
        <v>15</v>
      </c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</row>
    <row r="188" spans="1:14" s="34" customFormat="1" ht="14.25" customHeight="1">
      <c r="A188" s="16"/>
      <c r="B188" s="16"/>
      <c r="C188" s="16"/>
      <c r="D188" s="135" t="s">
        <v>40</v>
      </c>
      <c r="E188" s="136"/>
      <c r="F188" s="136"/>
      <c r="G188" s="136"/>
      <c r="H188" s="123"/>
      <c r="I188" s="56" t="e">
        <f aca="true" t="shared" si="56" ref="I188:N188">SUM(I189:I190)</f>
        <v>#REF!</v>
      </c>
      <c r="J188" s="56" t="e">
        <f t="shared" si="56"/>
        <v>#REF!</v>
      </c>
      <c r="K188" s="56" t="e">
        <f t="shared" si="56"/>
        <v>#REF!</v>
      </c>
      <c r="L188" s="56" t="e">
        <f t="shared" si="56"/>
        <v>#REF!</v>
      </c>
      <c r="M188" s="56" t="e">
        <f t="shared" si="56"/>
        <v>#REF!</v>
      </c>
      <c r="N188" s="56" t="e">
        <f t="shared" si="56"/>
        <v>#REF!</v>
      </c>
    </row>
    <row r="189" spans="1:14" s="34" customFormat="1" ht="14.25" customHeight="1">
      <c r="A189" s="16"/>
      <c r="B189" s="16"/>
      <c r="C189" s="16"/>
      <c r="D189" s="122" t="s">
        <v>41</v>
      </c>
      <c r="E189" s="146"/>
      <c r="F189" s="146"/>
      <c r="G189" s="146"/>
      <c r="H189" s="147"/>
      <c r="I189" s="56" t="e">
        <f aca="true" t="shared" si="57" ref="I189:M190">I181+I185</f>
        <v>#REF!</v>
      </c>
      <c r="J189" s="56" t="e">
        <f t="shared" si="57"/>
        <v>#REF!</v>
      </c>
      <c r="K189" s="56" t="e">
        <f t="shared" si="57"/>
        <v>#REF!</v>
      </c>
      <c r="L189" s="56" t="e">
        <f t="shared" si="57"/>
        <v>#REF!</v>
      </c>
      <c r="M189" s="56" t="e">
        <f t="shared" si="57"/>
        <v>#REF!</v>
      </c>
      <c r="N189" s="56" t="e">
        <f>I189+J189+K189+L189+M189</f>
        <v>#REF!</v>
      </c>
    </row>
    <row r="190" spans="1:14" s="19" customFormat="1" ht="16.5" customHeight="1" thickBot="1">
      <c r="A190" s="16"/>
      <c r="B190" s="16"/>
      <c r="C190" s="16"/>
      <c r="D190" s="149" t="s">
        <v>42</v>
      </c>
      <c r="E190" s="150"/>
      <c r="F190" s="150"/>
      <c r="G190" s="150"/>
      <c r="H190" s="151"/>
      <c r="I190" s="56" t="e">
        <f t="shared" si="57"/>
        <v>#REF!</v>
      </c>
      <c r="J190" s="56" t="e">
        <f t="shared" si="57"/>
        <v>#REF!</v>
      </c>
      <c r="K190" s="56" t="e">
        <f t="shared" si="57"/>
        <v>#REF!</v>
      </c>
      <c r="L190" s="56" t="e">
        <f t="shared" si="57"/>
        <v>#REF!</v>
      </c>
      <c r="M190" s="56" t="e">
        <f t="shared" si="57"/>
        <v>#REF!</v>
      </c>
      <c r="N190" s="56" t="e">
        <f>I190+J190+K190+L190+M190</f>
        <v>#REF!</v>
      </c>
    </row>
    <row r="191" spans="1:14" s="19" customFormat="1" ht="27" customHeight="1" thickBot="1">
      <c r="A191" s="16"/>
      <c r="B191" s="16"/>
      <c r="C191" s="16"/>
      <c r="D191" s="148" t="s">
        <v>85</v>
      </c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</row>
    <row r="192" spans="1:14" s="34" customFormat="1" ht="15" customHeight="1">
      <c r="A192" s="16"/>
      <c r="B192" s="16"/>
      <c r="C192" s="16"/>
      <c r="D192" s="133" t="s">
        <v>9</v>
      </c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</row>
    <row r="193" spans="1:14" s="34" customFormat="1" ht="16.5" customHeight="1">
      <c r="A193" s="16"/>
      <c r="B193" s="16"/>
      <c r="C193" s="16"/>
      <c r="D193" s="135" t="s">
        <v>40</v>
      </c>
      <c r="E193" s="136"/>
      <c r="F193" s="136"/>
      <c r="G193" s="136"/>
      <c r="H193" s="123"/>
      <c r="I193" s="43">
        <f aca="true" t="shared" si="58" ref="I193:N193">I194+I195</f>
        <v>32617744</v>
      </c>
      <c r="J193" s="43">
        <f t="shared" si="58"/>
        <v>25627000</v>
      </c>
      <c r="K193" s="43">
        <f t="shared" si="58"/>
        <v>25150000</v>
      </c>
      <c r="L193" s="43">
        <f t="shared" si="58"/>
        <v>26600000</v>
      </c>
      <c r="M193" s="43">
        <f t="shared" si="58"/>
        <v>19300000</v>
      </c>
      <c r="N193" s="43">
        <f t="shared" si="58"/>
        <v>129294744</v>
      </c>
    </row>
    <row r="194" spans="1:14" s="34" customFormat="1" ht="12.75" customHeight="1">
      <c r="A194" s="16"/>
      <c r="B194" s="16"/>
      <c r="C194" s="16"/>
      <c r="D194" s="122" t="s">
        <v>41</v>
      </c>
      <c r="E194" s="146"/>
      <c r="F194" s="146"/>
      <c r="G194" s="146"/>
      <c r="H194" s="147"/>
      <c r="I194" s="44">
        <v>30317744</v>
      </c>
      <c r="J194" s="44">
        <v>25327000</v>
      </c>
      <c r="K194" s="44">
        <v>24150000</v>
      </c>
      <c r="L194" s="44">
        <v>24600000</v>
      </c>
      <c r="M194" s="44">
        <v>19300000</v>
      </c>
      <c r="N194" s="45">
        <f>I194+J194+K194+L194+M194</f>
        <v>123694744</v>
      </c>
    </row>
    <row r="195" spans="1:14" s="19" customFormat="1" ht="16.5" customHeight="1">
      <c r="A195" s="16"/>
      <c r="B195" s="16"/>
      <c r="C195" s="16"/>
      <c r="D195" s="122" t="s">
        <v>42</v>
      </c>
      <c r="E195" s="146"/>
      <c r="F195" s="146"/>
      <c r="G195" s="146"/>
      <c r="H195" s="147"/>
      <c r="I195" s="44">
        <v>2300000</v>
      </c>
      <c r="J195" s="44">
        <v>300000</v>
      </c>
      <c r="K195" s="44">
        <v>1000000</v>
      </c>
      <c r="L195" s="44">
        <v>2000000</v>
      </c>
      <c r="M195" s="44">
        <v>0</v>
      </c>
      <c r="N195" s="45">
        <f>I195+J195+K195+L195+M195</f>
        <v>5600000</v>
      </c>
    </row>
    <row r="196" spans="1:14" s="34" customFormat="1" ht="15" customHeight="1">
      <c r="A196" s="16"/>
      <c r="B196" s="16"/>
      <c r="C196" s="16"/>
      <c r="D196" s="152" t="s">
        <v>14</v>
      </c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</row>
    <row r="197" spans="1:14" s="34" customFormat="1" ht="16.5" customHeight="1">
      <c r="A197" s="16"/>
      <c r="B197" s="16"/>
      <c r="C197" s="16"/>
      <c r="D197" s="135" t="s">
        <v>40</v>
      </c>
      <c r="E197" s="136"/>
      <c r="F197" s="136"/>
      <c r="G197" s="136"/>
      <c r="H197" s="123"/>
      <c r="I197" s="2" t="e">
        <f aca="true" t="shared" si="59" ref="I197:N197">I198+I199</f>
        <v>#REF!</v>
      </c>
      <c r="J197" s="2" t="e">
        <f t="shared" si="59"/>
        <v>#REF!</v>
      </c>
      <c r="K197" s="2" t="e">
        <f t="shared" si="59"/>
        <v>#REF!</v>
      </c>
      <c r="L197" s="2" t="e">
        <f t="shared" si="59"/>
        <v>#REF!</v>
      </c>
      <c r="M197" s="2" t="e">
        <f t="shared" si="59"/>
        <v>#REF!</v>
      </c>
      <c r="N197" s="2" t="e">
        <f t="shared" si="59"/>
        <v>#REF!</v>
      </c>
    </row>
    <row r="198" spans="1:14" s="34" customFormat="1" ht="12.75" customHeight="1">
      <c r="A198" s="16"/>
      <c r="B198" s="16"/>
      <c r="C198" s="16" t="s">
        <v>43</v>
      </c>
      <c r="D198" s="122" t="s">
        <v>41</v>
      </c>
      <c r="E198" s="146"/>
      <c r="F198" s="146"/>
      <c r="G198" s="146"/>
      <c r="H198" s="147"/>
      <c r="I198" s="20" t="e">
        <f>SUMIF(#REF!,$C198,#REF!)</f>
        <v>#REF!</v>
      </c>
      <c r="J198" s="20" t="e">
        <f>SUMIF(#REF!,$C198,#REF!)</f>
        <v>#REF!</v>
      </c>
      <c r="K198" s="20" t="e">
        <f>SUMIF(#REF!,$C198,#REF!)</f>
        <v>#REF!</v>
      </c>
      <c r="L198" s="20" t="e">
        <f>SUMIF(#REF!,$C198,#REF!)</f>
        <v>#REF!</v>
      </c>
      <c r="M198" s="20" t="e">
        <f>SUMIF(#REF!,$C198,#REF!)</f>
        <v>#REF!</v>
      </c>
      <c r="N198" s="20" t="e">
        <f>SUMIF(#REF!,$C198,#REF!)</f>
        <v>#REF!</v>
      </c>
    </row>
    <row r="199" spans="1:14" s="34" customFormat="1" ht="12.75" customHeight="1">
      <c r="A199" s="16"/>
      <c r="B199" s="16"/>
      <c r="C199" s="16" t="s">
        <v>44</v>
      </c>
      <c r="D199" s="122" t="s">
        <v>42</v>
      </c>
      <c r="E199" s="146"/>
      <c r="F199" s="146"/>
      <c r="G199" s="146"/>
      <c r="H199" s="147"/>
      <c r="I199" s="20" t="e">
        <f>SUMIF(#REF!,$C199,#REF!)</f>
        <v>#REF!</v>
      </c>
      <c r="J199" s="20" t="e">
        <f>SUMIF(#REF!,$C199,#REF!)</f>
        <v>#REF!</v>
      </c>
      <c r="K199" s="20" t="e">
        <f>SUMIF(#REF!,$C199,#REF!)</f>
        <v>#REF!</v>
      </c>
      <c r="L199" s="20" t="e">
        <f>SUMIF(#REF!,$C199,#REF!)</f>
        <v>#REF!</v>
      </c>
      <c r="M199" s="20" t="e">
        <f>SUMIF(#REF!,$C199,#REF!)</f>
        <v>#REF!</v>
      </c>
      <c r="N199" s="20" t="e">
        <f>SUMIF(#REF!,$C199,#REF!)</f>
        <v>#REF!</v>
      </c>
    </row>
    <row r="200" spans="1:14" s="34" customFormat="1" ht="14.25" customHeight="1">
      <c r="A200" s="16"/>
      <c r="B200" s="16"/>
      <c r="C200" s="16"/>
      <c r="D200" s="154" t="s">
        <v>15</v>
      </c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</row>
    <row r="201" spans="1:14" s="34" customFormat="1" ht="14.25" customHeight="1">
      <c r="A201" s="16"/>
      <c r="B201" s="16"/>
      <c r="C201" s="16"/>
      <c r="D201" s="135" t="s">
        <v>40</v>
      </c>
      <c r="E201" s="136"/>
      <c r="F201" s="136"/>
      <c r="G201" s="136"/>
      <c r="H201" s="123"/>
      <c r="I201" s="56" t="e">
        <f aca="true" t="shared" si="60" ref="I201:N201">SUM(I202:I203)</f>
        <v>#REF!</v>
      </c>
      <c r="J201" s="56" t="e">
        <f t="shared" si="60"/>
        <v>#REF!</v>
      </c>
      <c r="K201" s="56" t="e">
        <f t="shared" si="60"/>
        <v>#REF!</v>
      </c>
      <c r="L201" s="56" t="e">
        <f t="shared" si="60"/>
        <v>#REF!</v>
      </c>
      <c r="M201" s="56" t="e">
        <f t="shared" si="60"/>
        <v>#REF!</v>
      </c>
      <c r="N201" s="56" t="e">
        <f t="shared" si="60"/>
        <v>#REF!</v>
      </c>
    </row>
    <row r="202" spans="1:14" s="34" customFormat="1" ht="14.25" customHeight="1">
      <c r="A202" s="16"/>
      <c r="B202" s="16"/>
      <c r="C202" s="16"/>
      <c r="D202" s="122" t="s">
        <v>41</v>
      </c>
      <c r="E202" s="146"/>
      <c r="F202" s="146"/>
      <c r="G202" s="146"/>
      <c r="H202" s="147"/>
      <c r="I202" s="56" t="e">
        <f aca="true" t="shared" si="61" ref="I202:M203">I194+I198</f>
        <v>#REF!</v>
      </c>
      <c r="J202" s="56" t="e">
        <f t="shared" si="61"/>
        <v>#REF!</v>
      </c>
      <c r="K202" s="56" t="e">
        <f t="shared" si="61"/>
        <v>#REF!</v>
      </c>
      <c r="L202" s="56" t="e">
        <f t="shared" si="61"/>
        <v>#REF!</v>
      </c>
      <c r="M202" s="56" t="e">
        <f t="shared" si="61"/>
        <v>#REF!</v>
      </c>
      <c r="N202" s="56" t="e">
        <f>I202+J202+K202+L202+M202</f>
        <v>#REF!</v>
      </c>
    </row>
    <row r="203" spans="1:14" s="19" customFormat="1" ht="16.5" customHeight="1" thickBot="1">
      <c r="A203" s="16"/>
      <c r="B203" s="16"/>
      <c r="C203" s="16"/>
      <c r="D203" s="149" t="s">
        <v>42</v>
      </c>
      <c r="E203" s="150"/>
      <c r="F203" s="150"/>
      <c r="G203" s="150"/>
      <c r="H203" s="151"/>
      <c r="I203" s="56" t="e">
        <f t="shared" si="61"/>
        <v>#REF!</v>
      </c>
      <c r="J203" s="56" t="e">
        <f t="shared" si="61"/>
        <v>#REF!</v>
      </c>
      <c r="K203" s="56" t="e">
        <f t="shared" si="61"/>
        <v>#REF!</v>
      </c>
      <c r="L203" s="56" t="e">
        <f t="shared" si="61"/>
        <v>#REF!</v>
      </c>
      <c r="M203" s="56" t="e">
        <f t="shared" si="61"/>
        <v>#REF!</v>
      </c>
      <c r="N203" s="56" t="e">
        <f>I203+J203+K203+L203+M203</f>
        <v>#REF!</v>
      </c>
    </row>
    <row r="204" spans="1:14" s="19" customFormat="1" ht="27" customHeight="1" thickBot="1">
      <c r="A204" s="16"/>
      <c r="B204" s="16"/>
      <c r="C204" s="16"/>
      <c r="D204" s="148" t="s">
        <v>86</v>
      </c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</row>
    <row r="205" spans="1:14" s="34" customFormat="1" ht="15" customHeight="1">
      <c r="A205" s="16"/>
      <c r="B205" s="16"/>
      <c r="C205" s="16"/>
      <c r="D205" s="133" t="s">
        <v>9</v>
      </c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</row>
    <row r="206" spans="1:14" s="34" customFormat="1" ht="16.5" customHeight="1">
      <c r="A206" s="16"/>
      <c r="B206" s="16"/>
      <c r="C206" s="16"/>
      <c r="D206" s="135" t="s">
        <v>40</v>
      </c>
      <c r="E206" s="136"/>
      <c r="F206" s="136"/>
      <c r="G206" s="136"/>
      <c r="H206" s="123"/>
      <c r="I206" s="43">
        <f aca="true" t="shared" si="62" ref="I206:N206">I207+I208</f>
        <v>31649114</v>
      </c>
      <c r="J206" s="43">
        <f t="shared" si="62"/>
        <v>34794000</v>
      </c>
      <c r="K206" s="43">
        <f t="shared" si="62"/>
        <v>33002000</v>
      </c>
      <c r="L206" s="43">
        <f t="shared" si="62"/>
        <v>13390000</v>
      </c>
      <c r="M206" s="43">
        <f t="shared" si="62"/>
        <v>1498000</v>
      </c>
      <c r="N206" s="43">
        <f t="shared" si="62"/>
        <v>114333114</v>
      </c>
    </row>
    <row r="207" spans="1:14" s="34" customFormat="1" ht="12.75" customHeight="1">
      <c r="A207" s="16"/>
      <c r="B207" s="16"/>
      <c r="C207" s="16"/>
      <c r="D207" s="122" t="s">
        <v>41</v>
      </c>
      <c r="E207" s="146"/>
      <c r="F207" s="146"/>
      <c r="G207" s="146"/>
      <c r="H207" s="147"/>
      <c r="I207" s="48">
        <v>28774114</v>
      </c>
      <c r="J207" s="48">
        <v>32794000</v>
      </c>
      <c r="K207" s="48">
        <v>32502000</v>
      </c>
      <c r="L207" s="48">
        <v>9700000</v>
      </c>
      <c r="M207" s="48">
        <v>1498000</v>
      </c>
      <c r="N207" s="45">
        <f>I207+J207+K207+L207+M207</f>
        <v>105268114</v>
      </c>
    </row>
    <row r="208" spans="1:14" s="19" customFormat="1" ht="16.5" customHeight="1">
      <c r="A208" s="16"/>
      <c r="B208" s="16"/>
      <c r="C208" s="16"/>
      <c r="D208" s="122" t="s">
        <v>42</v>
      </c>
      <c r="E208" s="146"/>
      <c r="F208" s="146"/>
      <c r="G208" s="146"/>
      <c r="H208" s="147"/>
      <c r="I208" s="44">
        <v>2875000</v>
      </c>
      <c r="J208" s="44">
        <v>2000000</v>
      </c>
      <c r="K208" s="44">
        <v>500000</v>
      </c>
      <c r="L208" s="44">
        <v>3690000</v>
      </c>
      <c r="M208" s="44">
        <v>0</v>
      </c>
      <c r="N208" s="45">
        <f>I208+J208+K208+L208+M208</f>
        <v>9065000</v>
      </c>
    </row>
    <row r="209" spans="1:14" s="34" customFormat="1" ht="15" customHeight="1">
      <c r="A209" s="16"/>
      <c r="B209" s="16"/>
      <c r="C209" s="16"/>
      <c r="D209" s="152" t="s">
        <v>14</v>
      </c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</row>
    <row r="210" spans="1:14" s="34" customFormat="1" ht="16.5" customHeight="1">
      <c r="A210" s="16"/>
      <c r="B210" s="16"/>
      <c r="C210" s="16"/>
      <c r="D210" s="135" t="s">
        <v>40</v>
      </c>
      <c r="E210" s="136"/>
      <c r="F210" s="136"/>
      <c r="G210" s="136"/>
      <c r="H210" s="123"/>
      <c r="I210" s="2" t="e">
        <f aca="true" t="shared" si="63" ref="I210:N210">I211+I212</f>
        <v>#REF!</v>
      </c>
      <c r="J210" s="2" t="e">
        <f t="shared" si="63"/>
        <v>#REF!</v>
      </c>
      <c r="K210" s="2" t="e">
        <f t="shared" si="63"/>
        <v>#REF!</v>
      </c>
      <c r="L210" s="2" t="e">
        <f t="shared" si="63"/>
        <v>#REF!</v>
      </c>
      <c r="M210" s="2" t="e">
        <f t="shared" si="63"/>
        <v>#REF!</v>
      </c>
      <c r="N210" s="2" t="e">
        <f t="shared" si="63"/>
        <v>#REF!</v>
      </c>
    </row>
    <row r="211" spans="1:14" s="34" customFormat="1" ht="12.75" customHeight="1">
      <c r="A211" s="16"/>
      <c r="B211" s="16"/>
      <c r="C211" s="16" t="s">
        <v>43</v>
      </c>
      <c r="D211" s="122" t="s">
        <v>41</v>
      </c>
      <c r="E211" s="146"/>
      <c r="F211" s="146"/>
      <c r="G211" s="146"/>
      <c r="H211" s="147"/>
      <c r="I211" s="20" t="e">
        <f>SUMIF(#REF!,$C211,#REF!)</f>
        <v>#REF!</v>
      </c>
      <c r="J211" s="20" t="e">
        <f>SUMIF(#REF!,$C211,#REF!)</f>
        <v>#REF!</v>
      </c>
      <c r="K211" s="20" t="e">
        <f>SUMIF(#REF!,$C211,#REF!)</f>
        <v>#REF!</v>
      </c>
      <c r="L211" s="20" t="e">
        <f>SUMIF(#REF!,$C211,#REF!)</f>
        <v>#REF!</v>
      </c>
      <c r="M211" s="20" t="e">
        <f>SUMIF(#REF!,$C211,#REF!)</f>
        <v>#REF!</v>
      </c>
      <c r="N211" s="20" t="e">
        <f>SUMIF(#REF!,$C211,#REF!)</f>
        <v>#REF!</v>
      </c>
    </row>
    <row r="212" spans="1:14" s="34" customFormat="1" ht="12.75" customHeight="1">
      <c r="A212" s="16"/>
      <c r="B212" s="16"/>
      <c r="C212" s="16" t="s">
        <v>44</v>
      </c>
      <c r="D212" s="122" t="s">
        <v>42</v>
      </c>
      <c r="E212" s="146"/>
      <c r="F212" s="146"/>
      <c r="G212" s="146"/>
      <c r="H212" s="147"/>
      <c r="I212" s="20" t="e">
        <f>SUMIF(#REF!,$C212,#REF!)</f>
        <v>#REF!</v>
      </c>
      <c r="J212" s="20" t="e">
        <f>SUMIF(#REF!,$C212,#REF!)</f>
        <v>#REF!</v>
      </c>
      <c r="K212" s="20" t="e">
        <f>SUMIF(#REF!,$C212,#REF!)</f>
        <v>#REF!</v>
      </c>
      <c r="L212" s="20" t="e">
        <f>SUMIF(#REF!,$C212,#REF!)</f>
        <v>#REF!</v>
      </c>
      <c r="M212" s="20" t="e">
        <f>SUMIF(#REF!,$C212,#REF!)</f>
        <v>#REF!</v>
      </c>
      <c r="N212" s="20" t="e">
        <f>SUMIF(#REF!,$C212,#REF!)</f>
        <v>#REF!</v>
      </c>
    </row>
    <row r="213" spans="1:14" s="34" customFormat="1" ht="14.25" customHeight="1">
      <c r="A213" s="16"/>
      <c r="B213" s="16"/>
      <c r="C213" s="16"/>
      <c r="D213" s="154" t="s">
        <v>15</v>
      </c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</row>
    <row r="214" spans="1:14" s="34" customFormat="1" ht="14.25" customHeight="1">
      <c r="A214" s="16"/>
      <c r="B214" s="16"/>
      <c r="C214" s="16"/>
      <c r="D214" s="135" t="s">
        <v>40</v>
      </c>
      <c r="E214" s="136"/>
      <c r="F214" s="136"/>
      <c r="G214" s="136"/>
      <c r="H214" s="123"/>
      <c r="I214" s="56" t="e">
        <f aca="true" t="shared" si="64" ref="I214:N214">SUM(I215:I216)</f>
        <v>#REF!</v>
      </c>
      <c r="J214" s="56" t="e">
        <f t="shared" si="64"/>
        <v>#REF!</v>
      </c>
      <c r="K214" s="56" t="e">
        <f t="shared" si="64"/>
        <v>#REF!</v>
      </c>
      <c r="L214" s="56" t="e">
        <f t="shared" si="64"/>
        <v>#REF!</v>
      </c>
      <c r="M214" s="56" t="e">
        <f t="shared" si="64"/>
        <v>#REF!</v>
      </c>
      <c r="N214" s="56" t="e">
        <f t="shared" si="64"/>
        <v>#REF!</v>
      </c>
    </row>
    <row r="215" spans="1:14" s="34" customFormat="1" ht="14.25" customHeight="1">
      <c r="A215" s="16"/>
      <c r="B215" s="16"/>
      <c r="C215" s="16"/>
      <c r="D215" s="122" t="s">
        <v>41</v>
      </c>
      <c r="E215" s="146"/>
      <c r="F215" s="146"/>
      <c r="G215" s="146"/>
      <c r="H215" s="147"/>
      <c r="I215" s="56" t="e">
        <f aca="true" t="shared" si="65" ref="I215:M216">I207+I211</f>
        <v>#REF!</v>
      </c>
      <c r="J215" s="56" t="e">
        <f t="shared" si="65"/>
        <v>#REF!</v>
      </c>
      <c r="K215" s="56" t="e">
        <f t="shared" si="65"/>
        <v>#REF!</v>
      </c>
      <c r="L215" s="56" t="e">
        <f t="shared" si="65"/>
        <v>#REF!</v>
      </c>
      <c r="M215" s="56" t="e">
        <f t="shared" si="65"/>
        <v>#REF!</v>
      </c>
      <c r="N215" s="56" t="e">
        <f>I215+J215+K215+L215+M215</f>
        <v>#REF!</v>
      </c>
    </row>
    <row r="216" spans="1:14" s="19" customFormat="1" ht="16.5" customHeight="1" thickBot="1">
      <c r="A216" s="16"/>
      <c r="B216" s="16"/>
      <c r="C216" s="16"/>
      <c r="D216" s="149" t="s">
        <v>42</v>
      </c>
      <c r="E216" s="150"/>
      <c r="F216" s="150"/>
      <c r="G216" s="150"/>
      <c r="H216" s="151"/>
      <c r="I216" s="56" t="e">
        <f t="shared" si="65"/>
        <v>#REF!</v>
      </c>
      <c r="J216" s="56" t="e">
        <f t="shared" si="65"/>
        <v>#REF!</v>
      </c>
      <c r="K216" s="56" t="e">
        <f t="shared" si="65"/>
        <v>#REF!</v>
      </c>
      <c r="L216" s="56" t="e">
        <f t="shared" si="65"/>
        <v>#REF!</v>
      </c>
      <c r="M216" s="56" t="e">
        <f t="shared" si="65"/>
        <v>#REF!</v>
      </c>
      <c r="N216" s="56" t="e">
        <f>I216+J216+K216+L216+M216</f>
        <v>#REF!</v>
      </c>
    </row>
    <row r="217" spans="1:14" s="19" customFormat="1" ht="27" customHeight="1" thickBot="1">
      <c r="A217" s="16"/>
      <c r="B217" s="16"/>
      <c r="C217" s="16"/>
      <c r="D217" s="148" t="s">
        <v>87</v>
      </c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</row>
    <row r="218" spans="1:14" s="34" customFormat="1" ht="15" customHeight="1">
      <c r="A218" s="16"/>
      <c r="B218" s="16"/>
      <c r="C218" s="16"/>
      <c r="D218" s="133" t="s">
        <v>9</v>
      </c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</row>
    <row r="219" spans="1:14" s="34" customFormat="1" ht="16.5" customHeight="1">
      <c r="A219" s="16"/>
      <c r="B219" s="16"/>
      <c r="C219" s="16"/>
      <c r="D219" s="135" t="s">
        <v>40</v>
      </c>
      <c r="E219" s="136"/>
      <c r="F219" s="136"/>
      <c r="G219" s="136"/>
      <c r="H219" s="123"/>
      <c r="I219" s="43">
        <f aca="true" t="shared" si="66" ref="I219:N219">I220+I221</f>
        <v>41185000</v>
      </c>
      <c r="J219" s="43">
        <f t="shared" si="66"/>
        <v>47613000</v>
      </c>
      <c r="K219" s="43">
        <f t="shared" si="66"/>
        <v>38141000</v>
      </c>
      <c r="L219" s="43">
        <f t="shared" si="66"/>
        <v>19725000</v>
      </c>
      <c r="M219" s="43">
        <f t="shared" si="66"/>
        <v>13450000</v>
      </c>
      <c r="N219" s="43">
        <f t="shared" si="66"/>
        <v>160114000</v>
      </c>
    </row>
    <row r="220" spans="1:14" s="34" customFormat="1" ht="12.75" customHeight="1">
      <c r="A220" s="16"/>
      <c r="B220" s="16"/>
      <c r="C220" s="16"/>
      <c r="D220" s="122" t="s">
        <v>41</v>
      </c>
      <c r="E220" s="146"/>
      <c r="F220" s="146"/>
      <c r="G220" s="146"/>
      <c r="H220" s="147"/>
      <c r="I220" s="48">
        <v>27865000</v>
      </c>
      <c r="J220" s="48">
        <v>33194000</v>
      </c>
      <c r="K220" s="48">
        <v>27052000</v>
      </c>
      <c r="L220" s="48">
        <v>14725000</v>
      </c>
      <c r="M220" s="48">
        <v>8450000</v>
      </c>
      <c r="N220" s="45">
        <f>I220+J220+K220+L220+M220</f>
        <v>111286000</v>
      </c>
    </row>
    <row r="221" spans="1:14" s="19" customFormat="1" ht="16.5" customHeight="1">
      <c r="A221" s="16"/>
      <c r="B221" s="16"/>
      <c r="C221" s="16"/>
      <c r="D221" s="122" t="s">
        <v>42</v>
      </c>
      <c r="E221" s="146"/>
      <c r="F221" s="146"/>
      <c r="G221" s="146"/>
      <c r="H221" s="147"/>
      <c r="I221" s="44">
        <v>13320000</v>
      </c>
      <c r="J221" s="44">
        <v>14419000</v>
      </c>
      <c r="K221" s="44">
        <v>11089000</v>
      </c>
      <c r="L221" s="44">
        <v>5000000</v>
      </c>
      <c r="M221" s="44">
        <v>5000000</v>
      </c>
      <c r="N221" s="45">
        <f>I221+J221+K221+L221+M221</f>
        <v>48828000</v>
      </c>
    </row>
    <row r="222" spans="1:14" s="34" customFormat="1" ht="15" customHeight="1">
      <c r="A222" s="16"/>
      <c r="B222" s="16"/>
      <c r="C222" s="16"/>
      <c r="D222" s="152" t="s">
        <v>14</v>
      </c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</row>
    <row r="223" spans="1:14" s="34" customFormat="1" ht="16.5" customHeight="1">
      <c r="A223" s="16"/>
      <c r="B223" s="16"/>
      <c r="C223" s="16"/>
      <c r="D223" s="135" t="s">
        <v>40</v>
      </c>
      <c r="E223" s="136"/>
      <c r="F223" s="136"/>
      <c r="G223" s="136"/>
      <c r="H223" s="123"/>
      <c r="I223" s="2" t="e">
        <f aca="true" t="shared" si="67" ref="I223:N223">I224+I225</f>
        <v>#REF!</v>
      </c>
      <c r="J223" s="2" t="e">
        <f t="shared" si="67"/>
        <v>#REF!</v>
      </c>
      <c r="K223" s="2" t="e">
        <f t="shared" si="67"/>
        <v>#REF!</v>
      </c>
      <c r="L223" s="2" t="e">
        <f t="shared" si="67"/>
        <v>#REF!</v>
      </c>
      <c r="M223" s="2" t="e">
        <f t="shared" si="67"/>
        <v>#REF!</v>
      </c>
      <c r="N223" s="2" t="e">
        <f t="shared" si="67"/>
        <v>#REF!</v>
      </c>
    </row>
    <row r="224" spans="1:14" s="34" customFormat="1" ht="12.75" customHeight="1">
      <c r="A224" s="16"/>
      <c r="B224" s="16"/>
      <c r="C224" s="16" t="s">
        <v>43</v>
      </c>
      <c r="D224" s="122" t="s">
        <v>41</v>
      </c>
      <c r="E224" s="146"/>
      <c r="F224" s="146"/>
      <c r="G224" s="146"/>
      <c r="H224" s="147"/>
      <c r="I224" s="20" t="e">
        <f>SUMIF(#REF!,$C224,#REF!)</f>
        <v>#REF!</v>
      </c>
      <c r="J224" s="20" t="e">
        <f>SUMIF(#REF!,$C224,#REF!)</f>
        <v>#REF!</v>
      </c>
      <c r="K224" s="20" t="e">
        <f>SUMIF(#REF!,$C224,#REF!)</f>
        <v>#REF!</v>
      </c>
      <c r="L224" s="20" t="e">
        <f>SUMIF(#REF!,$C224,#REF!)</f>
        <v>#REF!</v>
      </c>
      <c r="M224" s="20" t="e">
        <f>SUMIF(#REF!,$C224,#REF!)</f>
        <v>#REF!</v>
      </c>
      <c r="N224" s="20" t="e">
        <f>SUMIF(#REF!,$C224,#REF!)</f>
        <v>#REF!</v>
      </c>
    </row>
    <row r="225" spans="1:14" s="34" customFormat="1" ht="12.75" customHeight="1">
      <c r="A225" s="16"/>
      <c r="B225" s="16"/>
      <c r="C225" s="16" t="s">
        <v>44</v>
      </c>
      <c r="D225" s="122" t="s">
        <v>42</v>
      </c>
      <c r="E225" s="146"/>
      <c r="F225" s="146"/>
      <c r="G225" s="146"/>
      <c r="H225" s="147"/>
      <c r="I225" s="20" t="e">
        <f>SUMIF(#REF!,$C225,#REF!)</f>
        <v>#REF!</v>
      </c>
      <c r="J225" s="20" t="e">
        <f>SUMIF(#REF!,$C225,#REF!)</f>
        <v>#REF!</v>
      </c>
      <c r="K225" s="20" t="e">
        <f>SUMIF(#REF!,$C225,#REF!)</f>
        <v>#REF!</v>
      </c>
      <c r="L225" s="20" t="e">
        <f>SUMIF(#REF!,$C225,#REF!)</f>
        <v>#REF!</v>
      </c>
      <c r="M225" s="20" t="e">
        <f>SUMIF(#REF!,$C225,#REF!)</f>
        <v>#REF!</v>
      </c>
      <c r="N225" s="20" t="e">
        <f>SUMIF(#REF!,$C225,#REF!)</f>
        <v>#REF!</v>
      </c>
    </row>
    <row r="226" spans="1:14" s="34" customFormat="1" ht="14.25" customHeight="1">
      <c r="A226" s="16"/>
      <c r="B226" s="16"/>
      <c r="C226" s="16"/>
      <c r="D226" s="154" t="s">
        <v>15</v>
      </c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</row>
    <row r="227" spans="1:14" s="34" customFormat="1" ht="14.25" customHeight="1">
      <c r="A227" s="16"/>
      <c r="B227" s="16"/>
      <c r="C227" s="16"/>
      <c r="D227" s="135" t="s">
        <v>40</v>
      </c>
      <c r="E227" s="136"/>
      <c r="F227" s="136"/>
      <c r="G227" s="136"/>
      <c r="H227" s="123"/>
      <c r="I227" s="56" t="e">
        <f aca="true" t="shared" si="68" ref="I227:N227">SUM(I228:I229)</f>
        <v>#REF!</v>
      </c>
      <c r="J227" s="56" t="e">
        <f t="shared" si="68"/>
        <v>#REF!</v>
      </c>
      <c r="K227" s="56" t="e">
        <f t="shared" si="68"/>
        <v>#REF!</v>
      </c>
      <c r="L227" s="56" t="e">
        <f t="shared" si="68"/>
        <v>#REF!</v>
      </c>
      <c r="M227" s="56" t="e">
        <f t="shared" si="68"/>
        <v>#REF!</v>
      </c>
      <c r="N227" s="56" t="e">
        <f t="shared" si="68"/>
        <v>#REF!</v>
      </c>
    </row>
    <row r="228" spans="1:14" s="34" customFormat="1" ht="14.25" customHeight="1">
      <c r="A228" s="16"/>
      <c r="B228" s="16"/>
      <c r="C228" s="16"/>
      <c r="D228" s="122" t="s">
        <v>41</v>
      </c>
      <c r="E228" s="146"/>
      <c r="F228" s="146"/>
      <c r="G228" s="146"/>
      <c r="H228" s="147"/>
      <c r="I228" s="56" t="e">
        <f aca="true" t="shared" si="69" ref="I228:M229">I220+I224</f>
        <v>#REF!</v>
      </c>
      <c r="J228" s="56" t="e">
        <f t="shared" si="69"/>
        <v>#REF!</v>
      </c>
      <c r="K228" s="56" t="e">
        <f t="shared" si="69"/>
        <v>#REF!</v>
      </c>
      <c r="L228" s="56" t="e">
        <f t="shared" si="69"/>
        <v>#REF!</v>
      </c>
      <c r="M228" s="56" t="e">
        <f t="shared" si="69"/>
        <v>#REF!</v>
      </c>
      <c r="N228" s="56" t="e">
        <f>I228+J228+K228+L228+M228</f>
        <v>#REF!</v>
      </c>
    </row>
    <row r="229" spans="1:14" s="19" customFormat="1" ht="16.5" customHeight="1" thickBot="1">
      <c r="A229" s="16"/>
      <c r="B229" s="16"/>
      <c r="C229" s="16"/>
      <c r="D229" s="149" t="s">
        <v>42</v>
      </c>
      <c r="E229" s="150"/>
      <c r="F229" s="150"/>
      <c r="G229" s="150"/>
      <c r="H229" s="151"/>
      <c r="I229" s="56" t="e">
        <f t="shared" si="69"/>
        <v>#REF!</v>
      </c>
      <c r="J229" s="56" t="e">
        <f t="shared" si="69"/>
        <v>#REF!</v>
      </c>
      <c r="K229" s="56" t="e">
        <f t="shared" si="69"/>
        <v>#REF!</v>
      </c>
      <c r="L229" s="56" t="e">
        <f t="shared" si="69"/>
        <v>#REF!</v>
      </c>
      <c r="M229" s="56" t="e">
        <f t="shared" si="69"/>
        <v>#REF!</v>
      </c>
      <c r="N229" s="56" t="e">
        <f>I229+J229+K229+L229+M229</f>
        <v>#REF!</v>
      </c>
    </row>
    <row r="230" spans="1:14" s="19" customFormat="1" ht="27" customHeight="1" thickBot="1">
      <c r="A230" s="16"/>
      <c r="B230" s="16"/>
      <c r="C230" s="16"/>
      <c r="D230" s="148" t="s">
        <v>88</v>
      </c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</row>
    <row r="231" spans="1:14" s="34" customFormat="1" ht="15" customHeight="1">
      <c r="A231" s="16"/>
      <c r="B231" s="16"/>
      <c r="C231" s="16"/>
      <c r="D231" s="133" t="s">
        <v>9</v>
      </c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</row>
    <row r="232" spans="1:14" s="34" customFormat="1" ht="16.5" customHeight="1">
      <c r="A232" s="16"/>
      <c r="B232" s="16"/>
      <c r="C232" s="16"/>
      <c r="D232" s="135" t="s">
        <v>40</v>
      </c>
      <c r="E232" s="136"/>
      <c r="F232" s="136"/>
      <c r="G232" s="136"/>
      <c r="H232" s="123"/>
      <c r="I232" s="43">
        <f aca="true" t="shared" si="70" ref="I232:N232">I233+I234</f>
        <v>66128000</v>
      </c>
      <c r="J232" s="43">
        <f t="shared" si="70"/>
        <v>58667000</v>
      </c>
      <c r="K232" s="43">
        <f t="shared" si="70"/>
        <v>36655000</v>
      </c>
      <c r="L232" s="43">
        <f t="shared" si="70"/>
        <v>36805000</v>
      </c>
      <c r="M232" s="43">
        <f t="shared" si="70"/>
        <v>28330000</v>
      </c>
      <c r="N232" s="43">
        <f t="shared" si="70"/>
        <v>226585000</v>
      </c>
    </row>
    <row r="233" spans="1:14" s="34" customFormat="1" ht="12.75" customHeight="1">
      <c r="A233" s="16"/>
      <c r="B233" s="16"/>
      <c r="C233" s="16"/>
      <c r="D233" s="122" t="s">
        <v>41</v>
      </c>
      <c r="E233" s="146"/>
      <c r="F233" s="146"/>
      <c r="G233" s="146"/>
      <c r="H233" s="147"/>
      <c r="I233" s="44">
        <v>36128000</v>
      </c>
      <c r="J233" s="44">
        <v>32867000</v>
      </c>
      <c r="K233" s="44">
        <v>36655000</v>
      </c>
      <c r="L233" s="44">
        <v>36805000</v>
      </c>
      <c r="M233" s="44">
        <v>28330000</v>
      </c>
      <c r="N233" s="45">
        <f>I233+J233+K233+L233+M233</f>
        <v>170785000</v>
      </c>
    </row>
    <row r="234" spans="1:14" s="19" customFormat="1" ht="16.5" customHeight="1">
      <c r="A234" s="16"/>
      <c r="B234" s="16"/>
      <c r="C234" s="16"/>
      <c r="D234" s="122" t="s">
        <v>42</v>
      </c>
      <c r="E234" s="146"/>
      <c r="F234" s="146"/>
      <c r="G234" s="146"/>
      <c r="H234" s="147"/>
      <c r="I234" s="44">
        <v>30000000</v>
      </c>
      <c r="J234" s="44">
        <v>25800000</v>
      </c>
      <c r="K234" s="44">
        <v>0</v>
      </c>
      <c r="L234" s="44">
        <v>0</v>
      </c>
      <c r="M234" s="44">
        <v>0</v>
      </c>
      <c r="N234" s="45">
        <f>I234+J234+K234+L234+M234</f>
        <v>55800000</v>
      </c>
    </row>
    <row r="235" spans="1:14" s="34" customFormat="1" ht="15" customHeight="1">
      <c r="A235" s="16"/>
      <c r="B235" s="16"/>
      <c r="C235" s="16"/>
      <c r="D235" s="152" t="s">
        <v>14</v>
      </c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</row>
    <row r="236" spans="1:14" s="34" customFormat="1" ht="16.5" customHeight="1">
      <c r="A236" s="16"/>
      <c r="B236" s="16"/>
      <c r="C236" s="16"/>
      <c r="D236" s="135" t="s">
        <v>40</v>
      </c>
      <c r="E236" s="136"/>
      <c r="F236" s="136"/>
      <c r="G236" s="136"/>
      <c r="H236" s="123"/>
      <c r="I236" s="2" t="e">
        <f aca="true" t="shared" si="71" ref="I236:N236">I237+I238</f>
        <v>#REF!</v>
      </c>
      <c r="J236" s="2" t="e">
        <f t="shared" si="71"/>
        <v>#REF!</v>
      </c>
      <c r="K236" s="2" t="e">
        <f t="shared" si="71"/>
        <v>#REF!</v>
      </c>
      <c r="L236" s="2" t="e">
        <f t="shared" si="71"/>
        <v>#REF!</v>
      </c>
      <c r="M236" s="2" t="e">
        <f t="shared" si="71"/>
        <v>#REF!</v>
      </c>
      <c r="N236" s="2" t="e">
        <f t="shared" si="71"/>
        <v>#REF!</v>
      </c>
    </row>
    <row r="237" spans="1:14" s="34" customFormat="1" ht="12.75" customHeight="1">
      <c r="A237" s="16"/>
      <c r="B237" s="16"/>
      <c r="C237" s="16" t="s">
        <v>43</v>
      </c>
      <c r="D237" s="122" t="s">
        <v>41</v>
      </c>
      <c r="E237" s="146"/>
      <c r="F237" s="146"/>
      <c r="G237" s="146"/>
      <c r="H237" s="147"/>
      <c r="I237" s="20" t="e">
        <f>SUMIF(#REF!,$C237,#REF!)</f>
        <v>#REF!</v>
      </c>
      <c r="J237" s="20" t="e">
        <f>SUMIF(#REF!,$C237,#REF!)</f>
        <v>#REF!</v>
      </c>
      <c r="K237" s="20" t="e">
        <f>SUMIF(#REF!,$C237,#REF!)</f>
        <v>#REF!</v>
      </c>
      <c r="L237" s="20" t="e">
        <f>SUMIF(#REF!,$C237,#REF!)</f>
        <v>#REF!</v>
      </c>
      <c r="M237" s="20" t="e">
        <f>SUMIF(#REF!,$C237,#REF!)</f>
        <v>#REF!</v>
      </c>
      <c r="N237" s="20" t="e">
        <f>SUMIF(#REF!,$C237,#REF!)</f>
        <v>#REF!</v>
      </c>
    </row>
    <row r="238" spans="1:14" s="34" customFormat="1" ht="12.75" customHeight="1">
      <c r="A238" s="16"/>
      <c r="B238" s="16"/>
      <c r="C238" s="16" t="s">
        <v>44</v>
      </c>
      <c r="D238" s="122" t="s">
        <v>42</v>
      </c>
      <c r="E238" s="146"/>
      <c r="F238" s="146"/>
      <c r="G238" s="146"/>
      <c r="H238" s="147"/>
      <c r="I238" s="20" t="e">
        <f>SUMIF(#REF!,$C238,#REF!)</f>
        <v>#REF!</v>
      </c>
      <c r="J238" s="20" t="e">
        <f>SUMIF(#REF!,$C238,#REF!)</f>
        <v>#REF!</v>
      </c>
      <c r="K238" s="20" t="e">
        <f>SUMIF(#REF!,$C238,#REF!)</f>
        <v>#REF!</v>
      </c>
      <c r="L238" s="20" t="e">
        <f>SUMIF(#REF!,$C238,#REF!)</f>
        <v>#REF!</v>
      </c>
      <c r="M238" s="20" t="e">
        <f>SUMIF(#REF!,$C238,#REF!)</f>
        <v>#REF!</v>
      </c>
      <c r="N238" s="20" t="e">
        <f>SUMIF(#REF!,$C238,#REF!)</f>
        <v>#REF!</v>
      </c>
    </row>
    <row r="239" spans="1:14" s="34" customFormat="1" ht="14.25" customHeight="1">
      <c r="A239" s="16"/>
      <c r="B239" s="16"/>
      <c r="C239" s="16"/>
      <c r="D239" s="154" t="s">
        <v>15</v>
      </c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</row>
    <row r="240" spans="1:14" s="34" customFormat="1" ht="14.25" customHeight="1">
      <c r="A240" s="16"/>
      <c r="B240" s="16"/>
      <c r="C240" s="16"/>
      <c r="D240" s="135" t="s">
        <v>40</v>
      </c>
      <c r="E240" s="136"/>
      <c r="F240" s="136"/>
      <c r="G240" s="136"/>
      <c r="H240" s="123"/>
      <c r="I240" s="56" t="e">
        <f aca="true" t="shared" si="72" ref="I240:N240">SUM(I241:I242)</f>
        <v>#REF!</v>
      </c>
      <c r="J240" s="56" t="e">
        <f t="shared" si="72"/>
        <v>#REF!</v>
      </c>
      <c r="K240" s="56" t="e">
        <f t="shared" si="72"/>
        <v>#REF!</v>
      </c>
      <c r="L240" s="56" t="e">
        <f t="shared" si="72"/>
        <v>#REF!</v>
      </c>
      <c r="M240" s="56" t="e">
        <f t="shared" si="72"/>
        <v>#REF!</v>
      </c>
      <c r="N240" s="56" t="e">
        <f t="shared" si="72"/>
        <v>#REF!</v>
      </c>
    </row>
    <row r="241" spans="1:14" s="34" customFormat="1" ht="14.25" customHeight="1">
      <c r="A241" s="16"/>
      <c r="B241" s="16"/>
      <c r="C241" s="16"/>
      <c r="D241" s="122" t="s">
        <v>41</v>
      </c>
      <c r="E241" s="146"/>
      <c r="F241" s="146"/>
      <c r="G241" s="146"/>
      <c r="H241" s="147"/>
      <c r="I241" s="56" t="e">
        <f aca="true" t="shared" si="73" ref="I241:M242">I233+I237</f>
        <v>#REF!</v>
      </c>
      <c r="J241" s="56" t="e">
        <f t="shared" si="73"/>
        <v>#REF!</v>
      </c>
      <c r="K241" s="56" t="e">
        <f t="shared" si="73"/>
        <v>#REF!</v>
      </c>
      <c r="L241" s="56" t="e">
        <f t="shared" si="73"/>
        <v>#REF!</v>
      </c>
      <c r="M241" s="56" t="e">
        <f t="shared" si="73"/>
        <v>#REF!</v>
      </c>
      <c r="N241" s="56" t="e">
        <f>I241+J241+K241+L241+M241</f>
        <v>#REF!</v>
      </c>
    </row>
    <row r="242" spans="1:14" s="19" customFormat="1" ht="16.5" customHeight="1" thickBot="1">
      <c r="A242" s="16"/>
      <c r="B242" s="16"/>
      <c r="C242" s="16"/>
      <c r="D242" s="149" t="s">
        <v>42</v>
      </c>
      <c r="E242" s="150"/>
      <c r="F242" s="150"/>
      <c r="G242" s="150"/>
      <c r="H242" s="151"/>
      <c r="I242" s="56" t="e">
        <f t="shared" si="73"/>
        <v>#REF!</v>
      </c>
      <c r="J242" s="56" t="e">
        <f t="shared" si="73"/>
        <v>#REF!</v>
      </c>
      <c r="K242" s="56" t="e">
        <f t="shared" si="73"/>
        <v>#REF!</v>
      </c>
      <c r="L242" s="56" t="e">
        <f t="shared" si="73"/>
        <v>#REF!</v>
      </c>
      <c r="M242" s="56" t="e">
        <f t="shared" si="73"/>
        <v>#REF!</v>
      </c>
      <c r="N242" s="56" t="e">
        <f>I242+J242+K242+L242+M242</f>
        <v>#REF!</v>
      </c>
    </row>
    <row r="243" spans="1:14" s="19" customFormat="1" ht="27" customHeight="1">
      <c r="A243" s="16"/>
      <c r="B243" s="16"/>
      <c r="C243" s="16"/>
      <c r="D243" s="185" t="s">
        <v>89</v>
      </c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</row>
    <row r="244" spans="1:14" s="34" customFormat="1" ht="15" customHeight="1">
      <c r="A244" s="16"/>
      <c r="B244" s="16"/>
      <c r="C244" s="16"/>
      <c r="D244" s="125" t="s">
        <v>9</v>
      </c>
      <c r="E244" s="126"/>
      <c r="F244" s="126"/>
      <c r="G244" s="126"/>
      <c r="H244" s="126"/>
      <c r="I244" s="126"/>
      <c r="J244" s="126"/>
      <c r="K244" s="126"/>
      <c r="L244" s="126"/>
      <c r="M244" s="126"/>
      <c r="N244" s="127"/>
    </row>
    <row r="245" spans="1:14" s="34" customFormat="1" ht="16.5" customHeight="1">
      <c r="A245" s="16"/>
      <c r="B245" s="16"/>
      <c r="C245" s="16"/>
      <c r="D245" s="135" t="s">
        <v>40</v>
      </c>
      <c r="E245" s="136"/>
      <c r="F245" s="136"/>
      <c r="G245" s="136"/>
      <c r="H245" s="123"/>
      <c r="I245" s="43">
        <f aca="true" t="shared" si="74" ref="I245:N245">I246+I247</f>
        <v>26006506</v>
      </c>
      <c r="J245" s="43">
        <f t="shared" si="74"/>
        <v>29881000</v>
      </c>
      <c r="K245" s="43">
        <f t="shared" si="74"/>
        <v>21005000</v>
      </c>
      <c r="L245" s="43">
        <f t="shared" si="74"/>
        <v>15900000</v>
      </c>
      <c r="M245" s="43">
        <f t="shared" si="74"/>
        <v>18887000</v>
      </c>
      <c r="N245" s="43">
        <f t="shared" si="74"/>
        <v>111679506</v>
      </c>
    </row>
    <row r="246" spans="1:14" s="34" customFormat="1" ht="12.75" customHeight="1">
      <c r="A246" s="16"/>
      <c r="B246" s="16"/>
      <c r="C246" s="16"/>
      <c r="D246" s="122" t="s">
        <v>41</v>
      </c>
      <c r="E246" s="146"/>
      <c r="F246" s="146"/>
      <c r="G246" s="146"/>
      <c r="H246" s="147"/>
      <c r="I246" s="48">
        <v>25006506</v>
      </c>
      <c r="J246" s="48">
        <v>22881000</v>
      </c>
      <c r="K246" s="48">
        <v>12905000</v>
      </c>
      <c r="L246" s="48">
        <v>8900000</v>
      </c>
      <c r="M246" s="48">
        <v>10887000</v>
      </c>
      <c r="N246" s="45">
        <f>I246+J246+K246+L246+M246</f>
        <v>80579506</v>
      </c>
    </row>
    <row r="247" spans="1:14" s="19" customFormat="1" ht="16.5" customHeight="1">
      <c r="A247" s="16"/>
      <c r="B247" s="16"/>
      <c r="C247" s="16"/>
      <c r="D247" s="122" t="s">
        <v>42</v>
      </c>
      <c r="E247" s="146"/>
      <c r="F247" s="146"/>
      <c r="G247" s="146"/>
      <c r="H247" s="147"/>
      <c r="I247" s="48">
        <v>1000000</v>
      </c>
      <c r="J247" s="48">
        <v>7000000</v>
      </c>
      <c r="K247" s="48">
        <v>8100000</v>
      </c>
      <c r="L247" s="48">
        <v>7000000</v>
      </c>
      <c r="M247" s="48">
        <v>8000000</v>
      </c>
      <c r="N247" s="45">
        <f>I247+J247+K247+L247+M247</f>
        <v>31100000</v>
      </c>
    </row>
    <row r="248" spans="1:14" s="34" customFormat="1" ht="15" customHeight="1">
      <c r="A248" s="16"/>
      <c r="B248" s="16"/>
      <c r="C248" s="16"/>
      <c r="D248" s="152" t="s">
        <v>14</v>
      </c>
      <c r="E248" s="153"/>
      <c r="F248" s="153"/>
      <c r="G248" s="153"/>
      <c r="H248" s="153"/>
      <c r="I248" s="153"/>
      <c r="J248" s="153"/>
      <c r="K248" s="153"/>
      <c r="L248" s="153"/>
      <c r="M248" s="153"/>
      <c r="N248" s="184"/>
    </row>
    <row r="249" spans="1:14" s="34" customFormat="1" ht="16.5" customHeight="1">
      <c r="A249" s="16"/>
      <c r="B249" s="16"/>
      <c r="C249" s="16"/>
      <c r="D249" s="135" t="s">
        <v>40</v>
      </c>
      <c r="E249" s="136"/>
      <c r="F249" s="136"/>
      <c r="G249" s="136"/>
      <c r="H249" s="123"/>
      <c r="I249" s="2" t="e">
        <f aca="true" t="shared" si="75" ref="I249:N249">I250+I251</f>
        <v>#REF!</v>
      </c>
      <c r="J249" s="2" t="e">
        <f t="shared" si="75"/>
        <v>#REF!</v>
      </c>
      <c r="K249" s="2" t="e">
        <f t="shared" si="75"/>
        <v>#REF!</v>
      </c>
      <c r="L249" s="2" t="e">
        <f t="shared" si="75"/>
        <v>#REF!</v>
      </c>
      <c r="M249" s="2" t="e">
        <f t="shared" si="75"/>
        <v>#REF!</v>
      </c>
      <c r="N249" s="2" t="e">
        <f t="shared" si="75"/>
        <v>#REF!</v>
      </c>
    </row>
    <row r="250" spans="1:14" s="34" customFormat="1" ht="12.75" customHeight="1">
      <c r="A250" s="16"/>
      <c r="B250" s="16"/>
      <c r="C250" s="16" t="s">
        <v>43</v>
      </c>
      <c r="D250" s="122" t="s">
        <v>41</v>
      </c>
      <c r="E250" s="146"/>
      <c r="F250" s="146"/>
      <c r="G250" s="146"/>
      <c r="H250" s="147"/>
      <c r="I250" s="20" t="e">
        <f>SUMIF(#REF!,$C250,#REF!)</f>
        <v>#REF!</v>
      </c>
      <c r="J250" s="20" t="e">
        <f>SUMIF(#REF!,$C250,#REF!)</f>
        <v>#REF!</v>
      </c>
      <c r="K250" s="20" t="e">
        <f>SUMIF(#REF!,$C250,#REF!)</f>
        <v>#REF!</v>
      </c>
      <c r="L250" s="20" t="e">
        <f>SUMIF(#REF!,$C250,#REF!)</f>
        <v>#REF!</v>
      </c>
      <c r="M250" s="20" t="e">
        <f>SUMIF(#REF!,$C250,#REF!)</f>
        <v>#REF!</v>
      </c>
      <c r="N250" s="20" t="e">
        <f>SUMIF(#REF!,$C250,#REF!)</f>
        <v>#REF!</v>
      </c>
    </row>
    <row r="251" spans="1:14" s="34" customFormat="1" ht="12.75" customHeight="1">
      <c r="A251" s="16"/>
      <c r="B251" s="16"/>
      <c r="C251" s="16" t="s">
        <v>44</v>
      </c>
      <c r="D251" s="122" t="s">
        <v>42</v>
      </c>
      <c r="E251" s="146"/>
      <c r="F251" s="146"/>
      <c r="G251" s="146"/>
      <c r="H251" s="147"/>
      <c r="I251" s="20" t="e">
        <f>SUMIF(#REF!,$C251,#REF!)</f>
        <v>#REF!</v>
      </c>
      <c r="J251" s="20" t="e">
        <f>SUMIF(#REF!,$C251,#REF!)</f>
        <v>#REF!</v>
      </c>
      <c r="K251" s="20" t="e">
        <f>SUMIF(#REF!,$C251,#REF!)</f>
        <v>#REF!</v>
      </c>
      <c r="L251" s="20" t="e">
        <f>SUMIF(#REF!,$C251,#REF!)</f>
        <v>#REF!</v>
      </c>
      <c r="M251" s="20" t="e">
        <f>SUMIF(#REF!,$C251,#REF!)</f>
        <v>#REF!</v>
      </c>
      <c r="N251" s="20" t="e">
        <f>SUMIF(#REF!,$C251,#REF!)</f>
        <v>#REF!</v>
      </c>
    </row>
    <row r="252" spans="1:14" s="34" customFormat="1" ht="14.25" customHeight="1">
      <c r="A252" s="16"/>
      <c r="B252" s="16"/>
      <c r="C252" s="16"/>
      <c r="D252" s="154" t="s">
        <v>15</v>
      </c>
      <c r="E252" s="155"/>
      <c r="F252" s="155"/>
      <c r="G252" s="155"/>
      <c r="H252" s="155"/>
      <c r="I252" s="155"/>
      <c r="J252" s="155"/>
      <c r="K252" s="155"/>
      <c r="L252" s="155"/>
      <c r="M252" s="155"/>
      <c r="N252" s="186"/>
    </row>
    <row r="253" spans="1:14" s="34" customFormat="1" ht="14.25" customHeight="1">
      <c r="A253" s="16"/>
      <c r="B253" s="16"/>
      <c r="C253" s="16"/>
      <c r="D253" s="135" t="s">
        <v>40</v>
      </c>
      <c r="E253" s="136"/>
      <c r="F253" s="136"/>
      <c r="G253" s="136"/>
      <c r="H253" s="123"/>
      <c r="I253" s="56" t="e">
        <f aca="true" t="shared" si="76" ref="I253:N253">SUM(I254:I255)</f>
        <v>#REF!</v>
      </c>
      <c r="J253" s="56" t="e">
        <f t="shared" si="76"/>
        <v>#REF!</v>
      </c>
      <c r="K253" s="56" t="e">
        <f t="shared" si="76"/>
        <v>#REF!</v>
      </c>
      <c r="L253" s="56" t="e">
        <f t="shared" si="76"/>
        <v>#REF!</v>
      </c>
      <c r="M253" s="56" t="e">
        <f t="shared" si="76"/>
        <v>#REF!</v>
      </c>
      <c r="N253" s="56" t="e">
        <f t="shared" si="76"/>
        <v>#REF!</v>
      </c>
    </row>
    <row r="254" spans="1:14" s="34" customFormat="1" ht="14.25" customHeight="1">
      <c r="A254" s="16"/>
      <c r="B254" s="16"/>
      <c r="C254" s="16"/>
      <c r="D254" s="122" t="s">
        <v>41</v>
      </c>
      <c r="E254" s="146"/>
      <c r="F254" s="146"/>
      <c r="G254" s="146"/>
      <c r="H254" s="147"/>
      <c r="I254" s="56" t="e">
        <f aca="true" t="shared" si="77" ref="I254:M255">I246+I250</f>
        <v>#REF!</v>
      </c>
      <c r="J254" s="56" t="e">
        <f t="shared" si="77"/>
        <v>#REF!</v>
      </c>
      <c r="K254" s="56" t="e">
        <f t="shared" si="77"/>
        <v>#REF!</v>
      </c>
      <c r="L254" s="56" t="e">
        <f t="shared" si="77"/>
        <v>#REF!</v>
      </c>
      <c r="M254" s="56" t="e">
        <f t="shared" si="77"/>
        <v>#REF!</v>
      </c>
      <c r="N254" s="56" t="e">
        <f>I254+J254+K254+L254+M254</f>
        <v>#REF!</v>
      </c>
    </row>
    <row r="255" spans="1:14" s="19" customFormat="1" ht="16.5" customHeight="1">
      <c r="A255" s="16"/>
      <c r="B255" s="16"/>
      <c r="C255" s="16"/>
      <c r="D255" s="122" t="s">
        <v>42</v>
      </c>
      <c r="E255" s="146"/>
      <c r="F255" s="146"/>
      <c r="G255" s="146"/>
      <c r="H255" s="147"/>
      <c r="I255" s="56" t="e">
        <f t="shared" si="77"/>
        <v>#REF!</v>
      </c>
      <c r="J255" s="56" t="e">
        <f t="shared" si="77"/>
        <v>#REF!</v>
      </c>
      <c r="K255" s="56" t="e">
        <f t="shared" si="77"/>
        <v>#REF!</v>
      </c>
      <c r="L255" s="56" t="e">
        <f t="shared" si="77"/>
        <v>#REF!</v>
      </c>
      <c r="M255" s="56" t="e">
        <f t="shared" si="77"/>
        <v>#REF!</v>
      </c>
      <c r="N255" s="56" t="e">
        <f>I255+J255+K255+L255+M255</f>
        <v>#REF!</v>
      </c>
    </row>
  </sheetData>
  <sheetProtection formatCells="0" formatColumns="0" formatRows="0"/>
  <mergeCells count="254">
    <mergeCell ref="D253:H253"/>
    <mergeCell ref="D254:H254"/>
    <mergeCell ref="D255:H255"/>
    <mergeCell ref="D249:H249"/>
    <mergeCell ref="D250:H250"/>
    <mergeCell ref="D251:H251"/>
    <mergeCell ref="D252:N252"/>
    <mergeCell ref="D240:H240"/>
    <mergeCell ref="D241:H241"/>
    <mergeCell ref="D242:H242"/>
    <mergeCell ref="D244:N244"/>
    <mergeCell ref="D243:N243"/>
    <mergeCell ref="D245:H245"/>
    <mergeCell ref="D246:H246"/>
    <mergeCell ref="D247:H247"/>
    <mergeCell ref="D248:N248"/>
    <mergeCell ref="D232:H232"/>
    <mergeCell ref="D233:H233"/>
    <mergeCell ref="D234:H234"/>
    <mergeCell ref="D235:N235"/>
    <mergeCell ref="D236:H236"/>
    <mergeCell ref="D237:H237"/>
    <mergeCell ref="D238:H238"/>
    <mergeCell ref="D239:N239"/>
    <mergeCell ref="D223:H223"/>
    <mergeCell ref="D224:H224"/>
    <mergeCell ref="D225:H225"/>
    <mergeCell ref="D226:N226"/>
    <mergeCell ref="D227:H227"/>
    <mergeCell ref="D228:H228"/>
    <mergeCell ref="D229:H229"/>
    <mergeCell ref="D231:N231"/>
    <mergeCell ref="D230:N230"/>
    <mergeCell ref="D214:H214"/>
    <mergeCell ref="D215:H215"/>
    <mergeCell ref="D216:H216"/>
    <mergeCell ref="D218:N218"/>
    <mergeCell ref="D217:N217"/>
    <mergeCell ref="D219:H219"/>
    <mergeCell ref="D220:H220"/>
    <mergeCell ref="D221:H221"/>
    <mergeCell ref="D222:N222"/>
    <mergeCell ref="D206:H206"/>
    <mergeCell ref="D207:H207"/>
    <mergeCell ref="D208:H208"/>
    <mergeCell ref="D209:N209"/>
    <mergeCell ref="D210:H210"/>
    <mergeCell ref="D211:H211"/>
    <mergeCell ref="D212:H212"/>
    <mergeCell ref="D213:N213"/>
    <mergeCell ref="D197:H197"/>
    <mergeCell ref="D198:H198"/>
    <mergeCell ref="D199:H199"/>
    <mergeCell ref="D200:N200"/>
    <mergeCell ref="D201:H201"/>
    <mergeCell ref="D202:H202"/>
    <mergeCell ref="D203:H203"/>
    <mergeCell ref="D205:N205"/>
    <mergeCell ref="D204:N204"/>
    <mergeCell ref="D188:H188"/>
    <mergeCell ref="D189:H189"/>
    <mergeCell ref="D190:H190"/>
    <mergeCell ref="D192:N192"/>
    <mergeCell ref="D191:N191"/>
    <mergeCell ref="D193:H193"/>
    <mergeCell ref="D194:H194"/>
    <mergeCell ref="D195:H195"/>
    <mergeCell ref="D196:N196"/>
    <mergeCell ref="D180:H180"/>
    <mergeCell ref="D181:H181"/>
    <mergeCell ref="D182:H182"/>
    <mergeCell ref="D183:N183"/>
    <mergeCell ref="D184:H184"/>
    <mergeCell ref="D185:H185"/>
    <mergeCell ref="D186:H186"/>
    <mergeCell ref="D187:N187"/>
    <mergeCell ref="D171:H171"/>
    <mergeCell ref="D172:H172"/>
    <mergeCell ref="D173:H173"/>
    <mergeCell ref="D174:N174"/>
    <mergeCell ref="D175:H175"/>
    <mergeCell ref="D176:H176"/>
    <mergeCell ref="D177:H177"/>
    <mergeCell ref="D179:N179"/>
    <mergeCell ref="D178:N178"/>
    <mergeCell ref="D162:H162"/>
    <mergeCell ref="D163:H163"/>
    <mergeCell ref="D164:H164"/>
    <mergeCell ref="D166:N166"/>
    <mergeCell ref="D165:N165"/>
    <mergeCell ref="D167:H167"/>
    <mergeCell ref="D168:H168"/>
    <mergeCell ref="D169:H169"/>
    <mergeCell ref="D170:N170"/>
    <mergeCell ref="D154:H154"/>
    <mergeCell ref="D155:H155"/>
    <mergeCell ref="D156:H156"/>
    <mergeCell ref="D157:N157"/>
    <mergeCell ref="D158:H158"/>
    <mergeCell ref="D159:H159"/>
    <mergeCell ref="D160:H160"/>
    <mergeCell ref="D161:N161"/>
    <mergeCell ref="D104:H104"/>
    <mergeCell ref="D141:H141"/>
    <mergeCell ref="D142:H142"/>
    <mergeCell ref="D148:N148"/>
    <mergeCell ref="D124:H124"/>
    <mergeCell ref="D125:H125"/>
    <mergeCell ref="D127:N127"/>
    <mergeCell ref="D128:H128"/>
    <mergeCell ref="D126:N126"/>
    <mergeCell ref="D132:H132"/>
    <mergeCell ref="D99:H99"/>
    <mergeCell ref="D101:N101"/>
    <mergeCell ref="D102:H102"/>
    <mergeCell ref="D103:H103"/>
    <mergeCell ref="D100:N100"/>
    <mergeCell ref="D91:H91"/>
    <mergeCell ref="D92:N92"/>
    <mergeCell ref="D93:H93"/>
    <mergeCell ref="D94:H94"/>
    <mergeCell ref="D95:H95"/>
    <mergeCell ref="D96:N96"/>
    <mergeCell ref="D97:H97"/>
    <mergeCell ref="D98:H98"/>
    <mergeCell ref="D82:H82"/>
    <mergeCell ref="D83:N83"/>
    <mergeCell ref="D84:H84"/>
    <mergeCell ref="D85:H85"/>
    <mergeCell ref="D86:H86"/>
    <mergeCell ref="D88:N88"/>
    <mergeCell ref="D89:H89"/>
    <mergeCell ref="D90:H90"/>
    <mergeCell ref="D87:N87"/>
    <mergeCell ref="D73:H73"/>
    <mergeCell ref="D75:N75"/>
    <mergeCell ref="D76:H76"/>
    <mergeCell ref="D77:H77"/>
    <mergeCell ref="D74:N74"/>
    <mergeCell ref="D78:H78"/>
    <mergeCell ref="D79:N79"/>
    <mergeCell ref="D80:H80"/>
    <mergeCell ref="D81:H81"/>
    <mergeCell ref="D72:H72"/>
    <mergeCell ref="D65:H65"/>
    <mergeCell ref="D66:N66"/>
    <mergeCell ref="D67:H67"/>
    <mergeCell ref="D68:H68"/>
    <mergeCell ref="D59:H59"/>
    <mergeCell ref="D69:H69"/>
    <mergeCell ref="D70:N70"/>
    <mergeCell ref="D71:H71"/>
    <mergeCell ref="D60:H60"/>
    <mergeCell ref="D62:N62"/>
    <mergeCell ref="D63:H63"/>
    <mergeCell ref="D64:H64"/>
    <mergeCell ref="D61:N61"/>
    <mergeCell ref="D14:N14"/>
    <mergeCell ref="D15:H15"/>
    <mergeCell ref="D16:H16"/>
    <mergeCell ref="D17:H17"/>
    <mergeCell ref="D18:N18"/>
    <mergeCell ref="D19:H19"/>
    <mergeCell ref="D20:H20"/>
    <mergeCell ref="D21:H21"/>
    <mergeCell ref="D31:N31"/>
    <mergeCell ref="D32:H32"/>
    <mergeCell ref="D29:H29"/>
    <mergeCell ref="D30:H30"/>
    <mergeCell ref="D10:N10"/>
    <mergeCell ref="D11:H11"/>
    <mergeCell ref="D12:H12"/>
    <mergeCell ref="D13:H13"/>
    <mergeCell ref="D58:H58"/>
    <mergeCell ref="D23:N23"/>
    <mergeCell ref="D24:H24"/>
    <mergeCell ref="D25:H25"/>
    <mergeCell ref="D26:H26"/>
    <mergeCell ref="D27:N27"/>
    <mergeCell ref="D28:H28"/>
    <mergeCell ref="D46:H46"/>
    <mergeCell ref="D47:H47"/>
    <mergeCell ref="D49:N49"/>
    <mergeCell ref="D57:N57"/>
    <mergeCell ref="D50:H50"/>
    <mergeCell ref="D42:H42"/>
    <mergeCell ref="D43:H43"/>
    <mergeCell ref="D44:N44"/>
    <mergeCell ref="D45:H45"/>
    <mergeCell ref="D51:H51"/>
    <mergeCell ref="D52:H52"/>
    <mergeCell ref="D53:N53"/>
    <mergeCell ref="D54:H54"/>
    <mergeCell ref="D38:H38"/>
    <mergeCell ref="D39:H39"/>
    <mergeCell ref="D40:N40"/>
    <mergeCell ref="D33:H33"/>
    <mergeCell ref="D34:H34"/>
    <mergeCell ref="D8:H8"/>
    <mergeCell ref="D41:H41"/>
    <mergeCell ref="D55:H55"/>
    <mergeCell ref="D56:H56"/>
    <mergeCell ref="D9:N9"/>
    <mergeCell ref="D48:N48"/>
    <mergeCell ref="D22:N22"/>
    <mergeCell ref="D35:N35"/>
    <mergeCell ref="D36:N36"/>
    <mergeCell ref="D37:H37"/>
    <mergeCell ref="D1:N1"/>
    <mergeCell ref="D2:N3"/>
    <mergeCell ref="I5:M6"/>
    <mergeCell ref="D5:H7"/>
    <mergeCell ref="D4:N4"/>
    <mergeCell ref="N5:N7"/>
    <mergeCell ref="D116:H116"/>
    <mergeCell ref="D105:N105"/>
    <mergeCell ref="D106:H106"/>
    <mergeCell ref="D107:H107"/>
    <mergeCell ref="D108:H108"/>
    <mergeCell ref="D109:N109"/>
    <mergeCell ref="D113:N113"/>
    <mergeCell ref="D115:H115"/>
    <mergeCell ref="D110:H110"/>
    <mergeCell ref="D111:H111"/>
    <mergeCell ref="D112:H112"/>
    <mergeCell ref="D114:N114"/>
    <mergeCell ref="D130:H130"/>
    <mergeCell ref="D131:N131"/>
    <mergeCell ref="D120:H120"/>
    <mergeCell ref="D121:H121"/>
    <mergeCell ref="D122:N122"/>
    <mergeCell ref="D123:H123"/>
    <mergeCell ref="D117:H117"/>
    <mergeCell ref="D118:N118"/>
    <mergeCell ref="D119:H119"/>
    <mergeCell ref="D129:H129"/>
    <mergeCell ref="D133:H133"/>
    <mergeCell ref="D139:N139"/>
    <mergeCell ref="D143:H143"/>
    <mergeCell ref="D144:N144"/>
    <mergeCell ref="D134:H134"/>
    <mergeCell ref="D135:N135"/>
    <mergeCell ref="D136:H136"/>
    <mergeCell ref="D137:H137"/>
    <mergeCell ref="D138:H138"/>
    <mergeCell ref="D140:N140"/>
    <mergeCell ref="D153:N153"/>
    <mergeCell ref="D145:H145"/>
    <mergeCell ref="D146:H146"/>
    <mergeCell ref="D147:H147"/>
    <mergeCell ref="D152:N152"/>
    <mergeCell ref="D150:H150"/>
    <mergeCell ref="D151:H151"/>
    <mergeCell ref="D149:H149"/>
  </mergeCell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portrait" paperSize="9" scale="83" r:id="rId1"/>
  <headerFooter alignWithMargins="0">
    <oddFooter>&amp;CStrona &amp;P z &amp;N</oddFooter>
  </headerFooter>
  <rowBreaks count="2" manualBreakCount="2">
    <brk id="177" min="3" max="13" man="1"/>
    <brk id="234" min="3" max="13" man="1"/>
  </rowBreaks>
  <ignoredErrors>
    <ignoredError sqref="I29:N30 I250:N251 I237:N238 I224:N225 I211:N212 I198:N199 I185:N186 I172:N173 I159:N160 I146:N147 I133:N134 I120:N121 I107:N108 I94:N95 I81:N82 I42:N43 I55:N56 I68 J68 K68 L68 M68 N6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2"/>
  <dimension ref="A1:T1554"/>
  <sheetViews>
    <sheetView view="pageBreakPreview" zoomScale="140" zoomScaleSheetLayoutView="140" zoomScalePageLayoutView="0" workbookViewId="0" topLeftCell="A373">
      <selection activeCell="A12" sqref="A1:IV12"/>
    </sheetView>
  </sheetViews>
  <sheetFormatPr defaultColWidth="9.00390625" defaultRowHeight="12.75"/>
  <cols>
    <col min="1" max="1" width="5.375" style="10" customWidth="1"/>
    <col min="2" max="2" width="4.25390625" style="10" customWidth="1"/>
    <col min="3" max="3" width="6.25390625" style="10" customWidth="1"/>
    <col min="4" max="6" width="4.125" style="10" customWidth="1"/>
    <col min="7" max="7" width="4.375" style="10" customWidth="1"/>
    <col min="8" max="8" width="10.375" style="10" customWidth="1"/>
    <col min="9" max="9" width="14.25390625" style="10" customWidth="1"/>
    <col min="10" max="10" width="14.75390625" style="10" customWidth="1"/>
    <col min="11" max="11" width="13.375" style="10" customWidth="1"/>
    <col min="12" max="12" width="15.625" style="10" customWidth="1"/>
    <col min="13" max="13" width="13.375" style="10" customWidth="1"/>
    <col min="14" max="14" width="18.00390625" style="10" customWidth="1"/>
    <col min="15" max="18" width="22.25390625" style="10" customWidth="1"/>
    <col min="19" max="16384" width="9.125" style="10" customWidth="1"/>
  </cols>
  <sheetData>
    <row r="1" spans="4:14" ht="37.5" customHeight="1">
      <c r="D1" s="199" t="s">
        <v>26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4:14" ht="18.75" customHeight="1">
      <c r="D2" s="200" t="s">
        <v>46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4:14" ht="7.5" customHeight="1"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</row>
    <row r="4" spans="4:14" ht="12.75"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4:14" ht="18" customHeight="1">
      <c r="D5" s="198" t="s">
        <v>71</v>
      </c>
      <c r="E5" s="198"/>
      <c r="F5" s="198"/>
      <c r="G5" s="198"/>
      <c r="H5" s="198"/>
      <c r="I5" s="198" t="s">
        <v>1</v>
      </c>
      <c r="J5" s="198"/>
      <c r="K5" s="198"/>
      <c r="L5" s="198"/>
      <c r="M5" s="198"/>
      <c r="N5" s="198" t="s">
        <v>27</v>
      </c>
    </row>
    <row r="6" spans="4:14" ht="7.5" customHeight="1"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</row>
    <row r="7" spans="4:14" ht="34.5" customHeight="1">
      <c r="D7" s="198"/>
      <c r="E7" s="198"/>
      <c r="F7" s="198"/>
      <c r="G7" s="198"/>
      <c r="H7" s="198"/>
      <c r="I7" s="51" t="s">
        <v>21</v>
      </c>
      <c r="J7" s="52" t="s">
        <v>22</v>
      </c>
      <c r="K7" s="52" t="s">
        <v>23</v>
      </c>
      <c r="L7" s="52" t="s">
        <v>24</v>
      </c>
      <c r="M7" s="52" t="s">
        <v>25</v>
      </c>
      <c r="N7" s="198"/>
    </row>
    <row r="8" spans="4:20" ht="12.75">
      <c r="D8" s="198">
        <v>1</v>
      </c>
      <c r="E8" s="198"/>
      <c r="F8" s="198"/>
      <c r="G8" s="198"/>
      <c r="H8" s="198"/>
      <c r="I8" s="11">
        <v>2</v>
      </c>
      <c r="J8" s="11">
        <v>3</v>
      </c>
      <c r="K8" s="11">
        <v>4</v>
      </c>
      <c r="L8" s="11">
        <v>5</v>
      </c>
      <c r="M8" s="11">
        <v>6</v>
      </c>
      <c r="N8" s="11">
        <v>7</v>
      </c>
      <c r="O8" s="12"/>
      <c r="P8" s="12"/>
      <c r="Q8" s="12"/>
      <c r="R8" s="12"/>
      <c r="S8" s="12"/>
      <c r="T8" s="13"/>
    </row>
    <row r="9" spans="4:20" ht="30" customHeight="1">
      <c r="D9" s="202" t="s">
        <v>39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12"/>
      <c r="P9" s="12"/>
      <c r="Q9" s="12"/>
      <c r="R9" s="12"/>
      <c r="S9" s="12"/>
      <c r="T9" s="13"/>
    </row>
    <row r="10" spans="1:14" s="34" customFormat="1" ht="15" customHeight="1">
      <c r="A10" s="16"/>
      <c r="B10" s="16"/>
      <c r="C10" s="16"/>
      <c r="D10" s="188" t="s">
        <v>72</v>
      </c>
      <c r="E10" s="188"/>
      <c r="F10" s="188"/>
      <c r="G10" s="188"/>
      <c r="H10" s="188"/>
      <c r="I10" s="132" t="s">
        <v>47</v>
      </c>
      <c r="J10" s="132"/>
      <c r="K10" s="132"/>
      <c r="L10" s="132"/>
      <c r="M10" s="132"/>
      <c r="N10" s="132"/>
    </row>
    <row r="11" spans="1:14" s="34" customFormat="1" ht="16.5" customHeight="1">
      <c r="A11" s="16"/>
      <c r="B11" s="16"/>
      <c r="C11" s="16"/>
      <c r="D11" s="188"/>
      <c r="E11" s="188"/>
      <c r="F11" s="188"/>
      <c r="G11" s="188"/>
      <c r="H11" s="188"/>
      <c r="I11" s="57">
        <f aca="true" t="shared" si="0" ref="I11:N15">I18+I24+I30+I36+I42+I48+I54+I60+I66+I72+I78+I90+I84</f>
        <v>2866222010</v>
      </c>
      <c r="J11" s="57">
        <f t="shared" si="0"/>
        <v>3557996748</v>
      </c>
      <c r="K11" s="57">
        <f t="shared" si="0"/>
        <v>3479552264</v>
      </c>
      <c r="L11" s="57">
        <f t="shared" si="0"/>
        <v>3056735000</v>
      </c>
      <c r="M11" s="57">
        <f t="shared" si="0"/>
        <v>2779711582</v>
      </c>
      <c r="N11" s="57">
        <f t="shared" si="0"/>
        <v>15740217604</v>
      </c>
    </row>
    <row r="12" spans="1:14" s="34" customFormat="1" ht="16.5" customHeight="1">
      <c r="A12" s="16"/>
      <c r="B12" s="16"/>
      <c r="C12" s="16"/>
      <c r="D12" s="188"/>
      <c r="E12" s="188"/>
      <c r="F12" s="188"/>
      <c r="G12" s="188"/>
      <c r="H12" s="188"/>
      <c r="I12" s="189" t="s">
        <v>14</v>
      </c>
      <c r="J12" s="189"/>
      <c r="K12" s="189"/>
      <c r="L12" s="189"/>
      <c r="M12" s="189"/>
      <c r="N12" s="189"/>
    </row>
    <row r="13" spans="1:14" s="34" customFormat="1" ht="12.75" customHeight="1">
      <c r="A13" s="16"/>
      <c r="B13" s="16"/>
      <c r="C13" s="16"/>
      <c r="D13" s="188"/>
      <c r="E13" s="188"/>
      <c r="F13" s="188"/>
      <c r="G13" s="188"/>
      <c r="H13" s="188"/>
      <c r="I13" s="25" t="e">
        <f t="shared" si="0"/>
        <v>#REF!</v>
      </c>
      <c r="J13" s="25" t="e">
        <f t="shared" si="0"/>
        <v>#REF!</v>
      </c>
      <c r="K13" s="25" t="e">
        <f t="shared" si="0"/>
        <v>#REF!</v>
      </c>
      <c r="L13" s="25" t="e">
        <f t="shared" si="0"/>
        <v>#REF!</v>
      </c>
      <c r="M13" s="25" t="e">
        <f t="shared" si="0"/>
        <v>#REF!</v>
      </c>
      <c r="N13" s="25" t="e">
        <f t="shared" si="0"/>
        <v>#REF!</v>
      </c>
    </row>
    <row r="14" spans="1:14" s="34" customFormat="1" ht="14.25" customHeight="1">
      <c r="A14" s="16"/>
      <c r="B14" s="16"/>
      <c r="C14" s="16"/>
      <c r="D14" s="188"/>
      <c r="E14" s="188"/>
      <c r="F14" s="188"/>
      <c r="G14" s="188"/>
      <c r="H14" s="188"/>
      <c r="I14" s="190" t="s">
        <v>15</v>
      </c>
      <c r="J14" s="190"/>
      <c r="K14" s="190"/>
      <c r="L14" s="190"/>
      <c r="M14" s="190"/>
      <c r="N14" s="190"/>
    </row>
    <row r="15" spans="1:14" s="19" customFormat="1" ht="16.5" customHeight="1">
      <c r="A15" s="16"/>
      <c r="B15" s="16"/>
      <c r="C15" s="16"/>
      <c r="D15" s="188"/>
      <c r="E15" s="188"/>
      <c r="F15" s="188"/>
      <c r="G15" s="188"/>
      <c r="H15" s="188"/>
      <c r="I15" s="25" t="e">
        <f t="shared" si="0"/>
        <v>#REF!</v>
      </c>
      <c r="J15" s="25" t="e">
        <f t="shared" si="0"/>
        <v>#REF!</v>
      </c>
      <c r="K15" s="25" t="e">
        <f t="shared" si="0"/>
        <v>#REF!</v>
      </c>
      <c r="L15" s="25" t="e">
        <f t="shared" si="0"/>
        <v>#REF!</v>
      </c>
      <c r="M15" s="25" t="e">
        <f t="shared" si="0"/>
        <v>#REF!</v>
      </c>
      <c r="N15" s="25" t="e">
        <f t="shared" si="0"/>
        <v>#REF!</v>
      </c>
    </row>
    <row r="16" spans="1:14" s="39" customFormat="1" ht="27" customHeight="1">
      <c r="A16" s="38"/>
      <c r="B16" s="38"/>
      <c r="C16" s="38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</row>
    <row r="17" spans="1:14" s="34" customFormat="1" ht="15" customHeight="1">
      <c r="A17" s="16"/>
      <c r="B17" s="16"/>
      <c r="C17" s="16"/>
      <c r="D17" s="196" t="s">
        <v>92</v>
      </c>
      <c r="E17" s="196"/>
      <c r="F17" s="196"/>
      <c r="G17" s="196"/>
      <c r="H17" s="196"/>
      <c r="I17" s="132" t="s">
        <v>47</v>
      </c>
      <c r="J17" s="132"/>
      <c r="K17" s="132"/>
      <c r="L17" s="132"/>
      <c r="M17" s="132"/>
      <c r="N17" s="132"/>
    </row>
    <row r="18" spans="1:15" s="34" customFormat="1" ht="16.5" customHeight="1">
      <c r="A18" s="16"/>
      <c r="B18" s="16"/>
      <c r="C18" s="16"/>
      <c r="D18" s="196"/>
      <c r="E18" s="196"/>
      <c r="F18" s="196"/>
      <c r="G18" s="196"/>
      <c r="H18" s="196"/>
      <c r="I18" s="2">
        <f aca="true" t="shared" si="1" ref="I18:N22">I97+I170</f>
        <v>949242030</v>
      </c>
      <c r="J18" s="2">
        <f t="shared" si="1"/>
        <v>1432685642</v>
      </c>
      <c r="K18" s="2">
        <f t="shared" si="1"/>
        <v>1321069567</v>
      </c>
      <c r="L18" s="2">
        <f t="shared" si="1"/>
        <v>1191090000</v>
      </c>
      <c r="M18" s="2">
        <f t="shared" si="1"/>
        <v>1140042000</v>
      </c>
      <c r="N18" s="57">
        <f t="shared" si="1"/>
        <v>6034129239</v>
      </c>
      <c r="O18" s="49">
        <f>I18+I24+I30+I36+I42+I48+I54+I60+I66+I72+I78+I84+I90</f>
        <v>2866222010</v>
      </c>
    </row>
    <row r="19" spans="1:14" s="34" customFormat="1" ht="16.5" customHeight="1">
      <c r="A19" s="16"/>
      <c r="B19" s="16"/>
      <c r="C19" s="16"/>
      <c r="D19" s="196"/>
      <c r="E19" s="196"/>
      <c r="F19" s="196"/>
      <c r="G19" s="196"/>
      <c r="H19" s="196"/>
      <c r="I19" s="189" t="s">
        <v>14</v>
      </c>
      <c r="J19" s="189"/>
      <c r="K19" s="189"/>
      <c r="L19" s="189"/>
      <c r="M19" s="189"/>
      <c r="N19" s="189"/>
    </row>
    <row r="20" spans="1:14" s="34" customFormat="1" ht="12.75" customHeight="1">
      <c r="A20" s="16"/>
      <c r="B20" s="16"/>
      <c r="C20" s="16"/>
      <c r="D20" s="196"/>
      <c r="E20" s="196"/>
      <c r="F20" s="196"/>
      <c r="G20" s="196"/>
      <c r="H20" s="196"/>
      <c r="I20" s="25" t="e">
        <f t="shared" si="1"/>
        <v>#REF!</v>
      </c>
      <c r="J20" s="25" t="e">
        <f t="shared" si="1"/>
        <v>#REF!</v>
      </c>
      <c r="K20" s="25" t="e">
        <f t="shared" si="1"/>
        <v>#REF!</v>
      </c>
      <c r="L20" s="25" t="e">
        <f t="shared" si="1"/>
        <v>#REF!</v>
      </c>
      <c r="M20" s="25" t="e">
        <f t="shared" si="1"/>
        <v>#REF!</v>
      </c>
      <c r="N20" s="25" t="e">
        <f t="shared" si="1"/>
        <v>#REF!</v>
      </c>
    </row>
    <row r="21" spans="1:14" s="34" customFormat="1" ht="14.25" customHeight="1">
      <c r="A21" s="16"/>
      <c r="B21" s="16"/>
      <c r="C21" s="16"/>
      <c r="D21" s="196"/>
      <c r="E21" s="196"/>
      <c r="F21" s="196"/>
      <c r="G21" s="196"/>
      <c r="H21" s="196"/>
      <c r="I21" s="190" t="s">
        <v>15</v>
      </c>
      <c r="J21" s="190"/>
      <c r="K21" s="190"/>
      <c r="L21" s="190"/>
      <c r="M21" s="190"/>
      <c r="N21" s="190"/>
    </row>
    <row r="22" spans="1:14" s="19" customFormat="1" ht="16.5" customHeight="1" thickBot="1">
      <c r="A22" s="16"/>
      <c r="B22" s="16"/>
      <c r="C22" s="16"/>
      <c r="D22" s="204"/>
      <c r="E22" s="204"/>
      <c r="F22" s="204"/>
      <c r="G22" s="204"/>
      <c r="H22" s="204"/>
      <c r="I22" s="58" t="e">
        <f t="shared" si="1"/>
        <v>#REF!</v>
      </c>
      <c r="J22" s="58" t="e">
        <f t="shared" si="1"/>
        <v>#REF!</v>
      </c>
      <c r="K22" s="58" t="e">
        <f t="shared" si="1"/>
        <v>#REF!</v>
      </c>
      <c r="L22" s="58" t="e">
        <f t="shared" si="1"/>
        <v>#REF!</v>
      </c>
      <c r="M22" s="58" t="e">
        <f t="shared" si="1"/>
        <v>#REF!</v>
      </c>
      <c r="N22" s="58" t="e">
        <f t="shared" si="1"/>
        <v>#REF!</v>
      </c>
    </row>
    <row r="23" spans="1:14" s="34" customFormat="1" ht="15" customHeight="1">
      <c r="A23" s="16"/>
      <c r="B23" s="16"/>
      <c r="C23" s="16"/>
      <c r="D23" s="203" t="s">
        <v>93</v>
      </c>
      <c r="E23" s="203"/>
      <c r="F23" s="203"/>
      <c r="G23" s="203"/>
      <c r="H23" s="203"/>
      <c r="I23" s="205" t="s">
        <v>47</v>
      </c>
      <c r="J23" s="205"/>
      <c r="K23" s="205"/>
      <c r="L23" s="205"/>
      <c r="M23" s="205"/>
      <c r="N23" s="205"/>
    </row>
    <row r="24" spans="1:14" s="34" customFormat="1" ht="16.5" customHeight="1">
      <c r="A24" s="16"/>
      <c r="B24" s="16"/>
      <c r="C24" s="16"/>
      <c r="D24" s="196"/>
      <c r="E24" s="196"/>
      <c r="F24" s="196"/>
      <c r="G24" s="196"/>
      <c r="H24" s="196"/>
      <c r="I24" s="2">
        <f aca="true" t="shared" si="2" ref="I24:N28">I103+I176</f>
        <v>563351900</v>
      </c>
      <c r="J24" s="2">
        <f t="shared" si="2"/>
        <v>524438000</v>
      </c>
      <c r="K24" s="2">
        <f t="shared" si="2"/>
        <v>903987000</v>
      </c>
      <c r="L24" s="2">
        <f t="shared" si="2"/>
        <v>1355000000</v>
      </c>
      <c r="M24" s="2">
        <f t="shared" si="2"/>
        <v>1013064000</v>
      </c>
      <c r="N24" s="57">
        <f t="shared" si="2"/>
        <v>4359840900</v>
      </c>
    </row>
    <row r="25" spans="1:14" s="34" customFormat="1" ht="16.5" customHeight="1">
      <c r="A25" s="16"/>
      <c r="B25" s="16"/>
      <c r="C25" s="16"/>
      <c r="D25" s="196"/>
      <c r="E25" s="196"/>
      <c r="F25" s="196"/>
      <c r="G25" s="196"/>
      <c r="H25" s="196"/>
      <c r="I25" s="189" t="s">
        <v>14</v>
      </c>
      <c r="J25" s="189"/>
      <c r="K25" s="189"/>
      <c r="L25" s="189"/>
      <c r="M25" s="189"/>
      <c r="N25" s="189"/>
    </row>
    <row r="26" spans="1:14" s="34" customFormat="1" ht="12.75" customHeight="1">
      <c r="A26" s="16"/>
      <c r="B26" s="16"/>
      <c r="C26" s="16"/>
      <c r="D26" s="196"/>
      <c r="E26" s="196"/>
      <c r="F26" s="196"/>
      <c r="G26" s="196"/>
      <c r="H26" s="196"/>
      <c r="I26" s="25" t="e">
        <f t="shared" si="2"/>
        <v>#REF!</v>
      </c>
      <c r="J26" s="25" t="e">
        <f t="shared" si="2"/>
        <v>#REF!</v>
      </c>
      <c r="K26" s="25" t="e">
        <f t="shared" si="2"/>
        <v>#REF!</v>
      </c>
      <c r="L26" s="25" t="e">
        <f t="shared" si="2"/>
        <v>#REF!</v>
      </c>
      <c r="M26" s="25" t="e">
        <f t="shared" si="2"/>
        <v>#REF!</v>
      </c>
      <c r="N26" s="25" t="e">
        <f t="shared" si="2"/>
        <v>#REF!</v>
      </c>
    </row>
    <row r="27" spans="1:14" s="34" customFormat="1" ht="14.25" customHeight="1">
      <c r="A27" s="16"/>
      <c r="B27" s="16"/>
      <c r="C27" s="16"/>
      <c r="D27" s="196"/>
      <c r="E27" s="196"/>
      <c r="F27" s="196"/>
      <c r="G27" s="196"/>
      <c r="H27" s="196"/>
      <c r="I27" s="190" t="s">
        <v>15</v>
      </c>
      <c r="J27" s="190"/>
      <c r="K27" s="190"/>
      <c r="L27" s="190"/>
      <c r="M27" s="190"/>
      <c r="N27" s="190"/>
    </row>
    <row r="28" spans="1:14" s="19" customFormat="1" ht="16.5" customHeight="1">
      <c r="A28" s="16"/>
      <c r="B28" s="16"/>
      <c r="C28" s="16"/>
      <c r="D28" s="196"/>
      <c r="E28" s="196"/>
      <c r="F28" s="196"/>
      <c r="G28" s="196"/>
      <c r="H28" s="196"/>
      <c r="I28" s="2" t="e">
        <f t="shared" si="2"/>
        <v>#REF!</v>
      </c>
      <c r="J28" s="2" t="e">
        <f t="shared" si="2"/>
        <v>#REF!</v>
      </c>
      <c r="K28" s="2" t="e">
        <f t="shared" si="2"/>
        <v>#REF!</v>
      </c>
      <c r="L28" s="2" t="e">
        <f t="shared" si="2"/>
        <v>#REF!</v>
      </c>
      <c r="M28" s="2" t="e">
        <f t="shared" si="2"/>
        <v>#REF!</v>
      </c>
      <c r="N28" s="2" t="e">
        <f t="shared" si="2"/>
        <v>#REF!</v>
      </c>
    </row>
    <row r="29" spans="1:14" s="34" customFormat="1" ht="15" customHeight="1">
      <c r="A29" s="16"/>
      <c r="B29" s="16"/>
      <c r="C29" s="16"/>
      <c r="D29" s="196" t="s">
        <v>94</v>
      </c>
      <c r="E29" s="196"/>
      <c r="F29" s="196"/>
      <c r="G29" s="196"/>
      <c r="H29" s="196"/>
      <c r="I29" s="132" t="s">
        <v>47</v>
      </c>
      <c r="J29" s="132"/>
      <c r="K29" s="132"/>
      <c r="L29" s="132"/>
      <c r="M29" s="132"/>
      <c r="N29" s="132"/>
    </row>
    <row r="30" spans="1:14" s="34" customFormat="1" ht="16.5" customHeight="1">
      <c r="A30" s="16"/>
      <c r="B30" s="16"/>
      <c r="C30" s="16"/>
      <c r="D30" s="196"/>
      <c r="E30" s="196"/>
      <c r="F30" s="196"/>
      <c r="G30" s="196"/>
      <c r="H30" s="196"/>
      <c r="I30" s="2">
        <f aca="true" t="shared" si="3" ref="I30:N34">I109+I182</f>
        <v>30841241</v>
      </c>
      <c r="J30" s="2">
        <f t="shared" si="3"/>
        <v>19908000</v>
      </c>
      <c r="K30" s="2">
        <f t="shared" si="3"/>
        <v>55019000</v>
      </c>
      <c r="L30" s="2">
        <f t="shared" si="3"/>
        <v>41500000</v>
      </c>
      <c r="M30" s="2">
        <f t="shared" si="3"/>
        <v>2833000</v>
      </c>
      <c r="N30" s="57">
        <f t="shared" si="3"/>
        <v>150101241</v>
      </c>
    </row>
    <row r="31" spans="1:14" s="34" customFormat="1" ht="16.5" customHeight="1">
      <c r="A31" s="16"/>
      <c r="B31" s="16"/>
      <c r="C31" s="16"/>
      <c r="D31" s="196"/>
      <c r="E31" s="196"/>
      <c r="F31" s="196"/>
      <c r="G31" s="196"/>
      <c r="H31" s="196"/>
      <c r="I31" s="189" t="s">
        <v>14</v>
      </c>
      <c r="J31" s="189"/>
      <c r="K31" s="189"/>
      <c r="L31" s="189"/>
      <c r="M31" s="189"/>
      <c r="N31" s="189"/>
    </row>
    <row r="32" spans="1:14" s="34" customFormat="1" ht="12.75" customHeight="1">
      <c r="A32" s="16"/>
      <c r="B32" s="16"/>
      <c r="C32" s="16"/>
      <c r="D32" s="196"/>
      <c r="E32" s="196"/>
      <c r="F32" s="196"/>
      <c r="G32" s="196"/>
      <c r="H32" s="196"/>
      <c r="I32" s="25" t="e">
        <f t="shared" si="3"/>
        <v>#REF!</v>
      </c>
      <c r="J32" s="25" t="e">
        <f t="shared" si="3"/>
        <v>#REF!</v>
      </c>
      <c r="K32" s="25" t="e">
        <f t="shared" si="3"/>
        <v>#REF!</v>
      </c>
      <c r="L32" s="25" t="e">
        <f t="shared" si="3"/>
        <v>#REF!</v>
      </c>
      <c r="M32" s="25" t="e">
        <f t="shared" si="3"/>
        <v>#REF!</v>
      </c>
      <c r="N32" s="25" t="e">
        <f t="shared" si="3"/>
        <v>#REF!</v>
      </c>
    </row>
    <row r="33" spans="1:14" s="34" customFormat="1" ht="14.25" customHeight="1">
      <c r="A33" s="16"/>
      <c r="B33" s="16"/>
      <c r="C33" s="16"/>
      <c r="D33" s="196"/>
      <c r="E33" s="196"/>
      <c r="F33" s="196"/>
      <c r="G33" s="196"/>
      <c r="H33" s="196"/>
      <c r="I33" s="190" t="s">
        <v>15</v>
      </c>
      <c r="J33" s="190"/>
      <c r="K33" s="190"/>
      <c r="L33" s="190"/>
      <c r="M33" s="190"/>
      <c r="N33" s="190"/>
    </row>
    <row r="34" spans="1:14" s="19" customFormat="1" ht="16.5" customHeight="1">
      <c r="A34" s="16"/>
      <c r="B34" s="16"/>
      <c r="C34" s="16"/>
      <c r="D34" s="196"/>
      <c r="E34" s="196"/>
      <c r="F34" s="196"/>
      <c r="G34" s="196"/>
      <c r="H34" s="196"/>
      <c r="I34" s="2" t="e">
        <f t="shared" si="3"/>
        <v>#REF!</v>
      </c>
      <c r="J34" s="2" t="e">
        <f t="shared" si="3"/>
        <v>#REF!</v>
      </c>
      <c r="K34" s="2" t="e">
        <f t="shared" si="3"/>
        <v>#REF!</v>
      </c>
      <c r="L34" s="2" t="e">
        <f t="shared" si="3"/>
        <v>#REF!</v>
      </c>
      <c r="M34" s="2" t="e">
        <f t="shared" si="3"/>
        <v>#REF!</v>
      </c>
      <c r="N34" s="2" t="e">
        <f t="shared" si="3"/>
        <v>#REF!</v>
      </c>
    </row>
    <row r="35" spans="1:14" s="34" customFormat="1" ht="15" customHeight="1">
      <c r="A35" s="16"/>
      <c r="B35" s="16"/>
      <c r="C35" s="16"/>
      <c r="D35" s="196" t="s">
        <v>95</v>
      </c>
      <c r="E35" s="196"/>
      <c r="F35" s="196"/>
      <c r="G35" s="196"/>
      <c r="H35" s="196"/>
      <c r="I35" s="132" t="s">
        <v>47</v>
      </c>
      <c r="J35" s="132"/>
      <c r="K35" s="132"/>
      <c r="L35" s="132"/>
      <c r="M35" s="132"/>
      <c r="N35" s="132"/>
    </row>
    <row r="36" spans="1:14" s="34" customFormat="1" ht="16.5" customHeight="1">
      <c r="A36" s="16"/>
      <c r="B36" s="16"/>
      <c r="C36" s="16"/>
      <c r="D36" s="196"/>
      <c r="E36" s="196"/>
      <c r="F36" s="196"/>
      <c r="G36" s="196"/>
      <c r="H36" s="196"/>
      <c r="I36" s="2">
        <f aca="true" t="shared" si="4" ref="I36:N40">I115+I188</f>
        <v>32295000</v>
      </c>
      <c r="J36" s="2">
        <f t="shared" si="4"/>
        <v>32483777</v>
      </c>
      <c r="K36" s="2">
        <f t="shared" si="4"/>
        <v>26992000</v>
      </c>
      <c r="L36" s="2">
        <f t="shared" si="4"/>
        <v>39954000</v>
      </c>
      <c r="M36" s="2">
        <f t="shared" si="4"/>
        <v>31500000</v>
      </c>
      <c r="N36" s="57">
        <f t="shared" si="4"/>
        <v>163224777</v>
      </c>
    </row>
    <row r="37" spans="1:14" s="34" customFormat="1" ht="16.5" customHeight="1">
      <c r="A37" s="16"/>
      <c r="B37" s="16"/>
      <c r="C37" s="16"/>
      <c r="D37" s="196"/>
      <c r="E37" s="196"/>
      <c r="F37" s="196"/>
      <c r="G37" s="196"/>
      <c r="H37" s="196"/>
      <c r="I37" s="189" t="s">
        <v>14</v>
      </c>
      <c r="J37" s="189"/>
      <c r="K37" s="189"/>
      <c r="L37" s="189"/>
      <c r="M37" s="189"/>
      <c r="N37" s="189"/>
    </row>
    <row r="38" spans="1:14" s="34" customFormat="1" ht="12.75" customHeight="1">
      <c r="A38" s="16"/>
      <c r="B38" s="16"/>
      <c r="C38" s="16"/>
      <c r="D38" s="196"/>
      <c r="E38" s="196"/>
      <c r="F38" s="196"/>
      <c r="G38" s="196"/>
      <c r="H38" s="196"/>
      <c r="I38" s="25" t="e">
        <f t="shared" si="4"/>
        <v>#REF!</v>
      </c>
      <c r="J38" s="25" t="e">
        <f t="shared" si="4"/>
        <v>#REF!</v>
      </c>
      <c r="K38" s="25" t="e">
        <f t="shared" si="4"/>
        <v>#REF!</v>
      </c>
      <c r="L38" s="25" t="e">
        <f t="shared" si="4"/>
        <v>#REF!</v>
      </c>
      <c r="M38" s="25" t="e">
        <f t="shared" si="4"/>
        <v>#REF!</v>
      </c>
      <c r="N38" s="25" t="e">
        <f t="shared" si="4"/>
        <v>#REF!</v>
      </c>
    </row>
    <row r="39" spans="1:14" s="34" customFormat="1" ht="14.25" customHeight="1">
      <c r="A39" s="16"/>
      <c r="B39" s="16"/>
      <c r="C39" s="16"/>
      <c r="D39" s="196"/>
      <c r="E39" s="196"/>
      <c r="F39" s="196"/>
      <c r="G39" s="196"/>
      <c r="H39" s="196"/>
      <c r="I39" s="190" t="s">
        <v>15</v>
      </c>
      <c r="J39" s="190"/>
      <c r="K39" s="190"/>
      <c r="L39" s="190"/>
      <c r="M39" s="190"/>
      <c r="N39" s="190"/>
    </row>
    <row r="40" spans="1:14" s="19" customFormat="1" ht="16.5" customHeight="1">
      <c r="A40" s="16"/>
      <c r="B40" s="16"/>
      <c r="C40" s="16"/>
      <c r="D40" s="196"/>
      <c r="E40" s="196"/>
      <c r="F40" s="196"/>
      <c r="G40" s="196"/>
      <c r="H40" s="196"/>
      <c r="I40" s="2" t="e">
        <f t="shared" si="4"/>
        <v>#REF!</v>
      </c>
      <c r="J40" s="2" t="e">
        <f t="shared" si="4"/>
        <v>#REF!</v>
      </c>
      <c r="K40" s="2" t="e">
        <f t="shared" si="4"/>
        <v>#REF!</v>
      </c>
      <c r="L40" s="2" t="e">
        <f t="shared" si="4"/>
        <v>#REF!</v>
      </c>
      <c r="M40" s="2" t="e">
        <f t="shared" si="4"/>
        <v>#REF!</v>
      </c>
      <c r="N40" s="2" t="e">
        <f t="shared" si="4"/>
        <v>#REF!</v>
      </c>
    </row>
    <row r="41" spans="1:14" s="34" customFormat="1" ht="15" customHeight="1">
      <c r="A41" s="16"/>
      <c r="B41" s="16"/>
      <c r="C41" s="16"/>
      <c r="D41" s="196" t="s">
        <v>96</v>
      </c>
      <c r="E41" s="196"/>
      <c r="F41" s="196"/>
      <c r="G41" s="196"/>
      <c r="H41" s="196"/>
      <c r="I41" s="132" t="s">
        <v>47</v>
      </c>
      <c r="J41" s="132"/>
      <c r="K41" s="132"/>
      <c r="L41" s="132"/>
      <c r="M41" s="132"/>
      <c r="N41" s="132"/>
    </row>
    <row r="42" spans="1:14" s="34" customFormat="1" ht="16.5" customHeight="1">
      <c r="A42" s="16"/>
      <c r="B42" s="16"/>
      <c r="C42" s="16"/>
      <c r="D42" s="196"/>
      <c r="E42" s="196"/>
      <c r="F42" s="196"/>
      <c r="G42" s="196"/>
      <c r="H42" s="196"/>
      <c r="I42" s="2">
        <f aca="true" t="shared" si="5" ref="I42:N46">I121+I194</f>
        <v>258757896</v>
      </c>
      <c r="J42" s="2">
        <f t="shared" si="5"/>
        <v>245338592</v>
      </c>
      <c r="K42" s="2">
        <f t="shared" si="5"/>
        <v>184639000</v>
      </c>
      <c r="L42" s="2">
        <f t="shared" si="5"/>
        <v>28850000</v>
      </c>
      <c r="M42" s="2">
        <f t="shared" si="5"/>
        <v>21370000</v>
      </c>
      <c r="N42" s="57">
        <f t="shared" si="5"/>
        <v>738955488</v>
      </c>
    </row>
    <row r="43" spans="1:14" s="34" customFormat="1" ht="16.5" customHeight="1">
      <c r="A43" s="16"/>
      <c r="B43" s="16"/>
      <c r="C43" s="16"/>
      <c r="D43" s="196"/>
      <c r="E43" s="196"/>
      <c r="F43" s="196"/>
      <c r="G43" s="196"/>
      <c r="H43" s="196"/>
      <c r="I43" s="189" t="s">
        <v>14</v>
      </c>
      <c r="J43" s="189"/>
      <c r="K43" s="189"/>
      <c r="L43" s="189"/>
      <c r="M43" s="189"/>
      <c r="N43" s="189"/>
    </row>
    <row r="44" spans="1:14" s="34" customFormat="1" ht="12.75" customHeight="1">
      <c r="A44" s="16"/>
      <c r="B44" s="16"/>
      <c r="C44" s="16"/>
      <c r="D44" s="196"/>
      <c r="E44" s="196"/>
      <c r="F44" s="196"/>
      <c r="G44" s="196"/>
      <c r="H44" s="196"/>
      <c r="I44" s="25" t="e">
        <f t="shared" si="5"/>
        <v>#REF!</v>
      </c>
      <c r="J44" s="25" t="e">
        <f t="shared" si="5"/>
        <v>#REF!</v>
      </c>
      <c r="K44" s="25" t="e">
        <f t="shared" si="5"/>
        <v>#REF!</v>
      </c>
      <c r="L44" s="25" t="e">
        <f t="shared" si="5"/>
        <v>#REF!</v>
      </c>
      <c r="M44" s="25" t="e">
        <f t="shared" si="5"/>
        <v>#REF!</v>
      </c>
      <c r="N44" s="25" t="e">
        <f t="shared" si="5"/>
        <v>#REF!</v>
      </c>
    </row>
    <row r="45" spans="1:14" s="34" customFormat="1" ht="14.25" customHeight="1">
      <c r="A45" s="16"/>
      <c r="B45" s="16"/>
      <c r="C45" s="16"/>
      <c r="D45" s="196"/>
      <c r="E45" s="196"/>
      <c r="F45" s="196"/>
      <c r="G45" s="196"/>
      <c r="H45" s="196"/>
      <c r="I45" s="190" t="s">
        <v>15</v>
      </c>
      <c r="J45" s="190"/>
      <c r="K45" s="190"/>
      <c r="L45" s="190"/>
      <c r="M45" s="190"/>
      <c r="N45" s="190"/>
    </row>
    <row r="46" spans="1:14" s="19" customFormat="1" ht="16.5" customHeight="1">
      <c r="A46" s="16"/>
      <c r="B46" s="16"/>
      <c r="C46" s="16"/>
      <c r="D46" s="196"/>
      <c r="E46" s="196"/>
      <c r="F46" s="196"/>
      <c r="G46" s="196"/>
      <c r="H46" s="196"/>
      <c r="I46" s="2" t="e">
        <f t="shared" si="5"/>
        <v>#REF!</v>
      </c>
      <c r="J46" s="2" t="e">
        <f t="shared" si="5"/>
        <v>#REF!</v>
      </c>
      <c r="K46" s="2" t="e">
        <f t="shared" si="5"/>
        <v>#REF!</v>
      </c>
      <c r="L46" s="2" t="e">
        <f t="shared" si="5"/>
        <v>#REF!</v>
      </c>
      <c r="M46" s="2" t="e">
        <f t="shared" si="5"/>
        <v>#REF!</v>
      </c>
      <c r="N46" s="2" t="e">
        <f t="shared" si="5"/>
        <v>#REF!</v>
      </c>
    </row>
    <row r="47" spans="1:14" s="34" customFormat="1" ht="15" customHeight="1">
      <c r="A47" s="16"/>
      <c r="B47" s="16"/>
      <c r="C47" s="16"/>
      <c r="D47" s="196" t="s">
        <v>97</v>
      </c>
      <c r="E47" s="196"/>
      <c r="F47" s="196"/>
      <c r="G47" s="196"/>
      <c r="H47" s="196"/>
      <c r="I47" s="132" t="s">
        <v>47</v>
      </c>
      <c r="J47" s="132"/>
      <c r="K47" s="132"/>
      <c r="L47" s="132"/>
      <c r="M47" s="132"/>
      <c r="N47" s="132"/>
    </row>
    <row r="48" spans="1:14" s="34" customFormat="1" ht="16.5" customHeight="1">
      <c r="A48" s="16"/>
      <c r="B48" s="16"/>
      <c r="C48" s="16"/>
      <c r="D48" s="196"/>
      <c r="E48" s="196"/>
      <c r="F48" s="196"/>
      <c r="G48" s="196"/>
      <c r="H48" s="196"/>
      <c r="I48" s="2">
        <f aca="true" t="shared" si="6" ref="I48:N52">I127+I200</f>
        <v>49795515</v>
      </c>
      <c r="J48" s="2">
        <f t="shared" si="6"/>
        <v>88162504</v>
      </c>
      <c r="K48" s="2">
        <f t="shared" si="6"/>
        <v>66082000</v>
      </c>
      <c r="L48" s="2">
        <f t="shared" si="6"/>
        <v>20503000</v>
      </c>
      <c r="M48" s="2">
        <f t="shared" si="6"/>
        <v>26227000</v>
      </c>
      <c r="N48" s="57">
        <f t="shared" si="6"/>
        <v>250770019</v>
      </c>
    </row>
    <row r="49" spans="1:14" s="34" customFormat="1" ht="16.5" customHeight="1">
      <c r="A49" s="16"/>
      <c r="B49" s="16"/>
      <c r="C49" s="16"/>
      <c r="D49" s="196"/>
      <c r="E49" s="196"/>
      <c r="F49" s="196"/>
      <c r="G49" s="196"/>
      <c r="H49" s="196"/>
      <c r="I49" s="189" t="s">
        <v>14</v>
      </c>
      <c r="J49" s="189"/>
      <c r="K49" s="189"/>
      <c r="L49" s="189"/>
      <c r="M49" s="189"/>
      <c r="N49" s="189"/>
    </row>
    <row r="50" spans="1:14" s="34" customFormat="1" ht="12.75" customHeight="1">
      <c r="A50" s="16"/>
      <c r="B50" s="16"/>
      <c r="C50" s="16"/>
      <c r="D50" s="196"/>
      <c r="E50" s="196"/>
      <c r="F50" s="196"/>
      <c r="G50" s="196"/>
      <c r="H50" s="196"/>
      <c r="I50" s="25" t="e">
        <f t="shared" si="6"/>
        <v>#REF!</v>
      </c>
      <c r="J50" s="25" t="e">
        <f t="shared" si="6"/>
        <v>#REF!</v>
      </c>
      <c r="K50" s="25" t="e">
        <f t="shared" si="6"/>
        <v>#REF!</v>
      </c>
      <c r="L50" s="25" t="e">
        <f t="shared" si="6"/>
        <v>#REF!</v>
      </c>
      <c r="M50" s="25" t="e">
        <f t="shared" si="6"/>
        <v>#REF!</v>
      </c>
      <c r="N50" s="25" t="e">
        <f t="shared" si="6"/>
        <v>#REF!</v>
      </c>
    </row>
    <row r="51" spans="1:14" s="34" customFormat="1" ht="14.25" customHeight="1">
      <c r="A51" s="16"/>
      <c r="B51" s="16"/>
      <c r="C51" s="16"/>
      <c r="D51" s="196"/>
      <c r="E51" s="196"/>
      <c r="F51" s="196"/>
      <c r="G51" s="196"/>
      <c r="H51" s="196"/>
      <c r="I51" s="190" t="s">
        <v>15</v>
      </c>
      <c r="J51" s="190"/>
      <c r="K51" s="190"/>
      <c r="L51" s="190"/>
      <c r="M51" s="190"/>
      <c r="N51" s="190"/>
    </row>
    <row r="52" spans="1:14" s="19" customFormat="1" ht="16.5" customHeight="1">
      <c r="A52" s="16"/>
      <c r="B52" s="16"/>
      <c r="C52" s="16"/>
      <c r="D52" s="196"/>
      <c r="E52" s="196"/>
      <c r="F52" s="196"/>
      <c r="G52" s="196"/>
      <c r="H52" s="196"/>
      <c r="I52" s="2" t="e">
        <f t="shared" si="6"/>
        <v>#REF!</v>
      </c>
      <c r="J52" s="2" t="e">
        <f t="shared" si="6"/>
        <v>#REF!</v>
      </c>
      <c r="K52" s="2" t="e">
        <f t="shared" si="6"/>
        <v>#REF!</v>
      </c>
      <c r="L52" s="2" t="e">
        <f t="shared" si="6"/>
        <v>#REF!</v>
      </c>
      <c r="M52" s="2" t="e">
        <f t="shared" si="6"/>
        <v>#REF!</v>
      </c>
      <c r="N52" s="2" t="e">
        <f t="shared" si="6"/>
        <v>#REF!</v>
      </c>
    </row>
    <row r="53" spans="1:14" s="34" customFormat="1" ht="15" customHeight="1">
      <c r="A53" s="16"/>
      <c r="B53" s="16"/>
      <c r="C53" s="16"/>
      <c r="D53" s="196" t="s">
        <v>98</v>
      </c>
      <c r="E53" s="196"/>
      <c r="F53" s="196"/>
      <c r="G53" s="196"/>
      <c r="H53" s="196"/>
      <c r="I53" s="132" t="s">
        <v>47</v>
      </c>
      <c r="J53" s="132"/>
      <c r="K53" s="132"/>
      <c r="L53" s="132"/>
      <c r="M53" s="132"/>
      <c r="N53" s="132"/>
    </row>
    <row r="54" spans="1:14" s="34" customFormat="1" ht="16.5" customHeight="1">
      <c r="A54" s="16"/>
      <c r="B54" s="16"/>
      <c r="C54" s="16"/>
      <c r="D54" s="196"/>
      <c r="E54" s="196"/>
      <c r="F54" s="196"/>
      <c r="G54" s="196"/>
      <c r="H54" s="196"/>
      <c r="I54" s="2">
        <f aca="true" t="shared" si="7" ref="I54:N58">I133+I206</f>
        <v>135876760</v>
      </c>
      <c r="J54" s="2">
        <f t="shared" si="7"/>
        <v>260967449</v>
      </c>
      <c r="K54" s="2">
        <f t="shared" si="7"/>
        <v>243696000</v>
      </c>
      <c r="L54" s="2">
        <f t="shared" si="7"/>
        <v>55852000</v>
      </c>
      <c r="M54" s="2">
        <f t="shared" si="7"/>
        <v>244079582</v>
      </c>
      <c r="N54" s="57">
        <f t="shared" si="7"/>
        <v>940471791</v>
      </c>
    </row>
    <row r="55" spans="1:14" s="34" customFormat="1" ht="16.5" customHeight="1">
      <c r="A55" s="16"/>
      <c r="B55" s="16"/>
      <c r="C55" s="16"/>
      <c r="D55" s="196"/>
      <c r="E55" s="196"/>
      <c r="F55" s="196"/>
      <c r="G55" s="196"/>
      <c r="H55" s="196"/>
      <c r="I55" s="189" t="s">
        <v>14</v>
      </c>
      <c r="J55" s="189"/>
      <c r="K55" s="189"/>
      <c r="L55" s="189"/>
      <c r="M55" s="189"/>
      <c r="N55" s="189"/>
    </row>
    <row r="56" spans="1:14" s="34" customFormat="1" ht="12.75" customHeight="1">
      <c r="A56" s="16"/>
      <c r="B56" s="16"/>
      <c r="C56" s="16"/>
      <c r="D56" s="196"/>
      <c r="E56" s="196"/>
      <c r="F56" s="196"/>
      <c r="G56" s="196"/>
      <c r="H56" s="196"/>
      <c r="I56" s="25" t="e">
        <f t="shared" si="7"/>
        <v>#REF!</v>
      </c>
      <c r="J56" s="25" t="e">
        <f t="shared" si="7"/>
        <v>#REF!</v>
      </c>
      <c r="K56" s="25" t="e">
        <f t="shared" si="7"/>
        <v>#REF!</v>
      </c>
      <c r="L56" s="25" t="e">
        <f t="shared" si="7"/>
        <v>#REF!</v>
      </c>
      <c r="M56" s="25" t="e">
        <f t="shared" si="7"/>
        <v>#REF!</v>
      </c>
      <c r="N56" s="25" t="e">
        <f t="shared" si="7"/>
        <v>#REF!</v>
      </c>
    </row>
    <row r="57" spans="1:14" s="34" customFormat="1" ht="14.25" customHeight="1">
      <c r="A57" s="16"/>
      <c r="B57" s="16"/>
      <c r="C57" s="16"/>
      <c r="D57" s="196"/>
      <c r="E57" s="196"/>
      <c r="F57" s="196"/>
      <c r="G57" s="196"/>
      <c r="H57" s="196"/>
      <c r="I57" s="190" t="s">
        <v>15</v>
      </c>
      <c r="J57" s="190"/>
      <c r="K57" s="190"/>
      <c r="L57" s="190"/>
      <c r="M57" s="190"/>
      <c r="N57" s="190"/>
    </row>
    <row r="58" spans="1:14" s="19" customFormat="1" ht="16.5" customHeight="1">
      <c r="A58" s="16"/>
      <c r="B58" s="16"/>
      <c r="C58" s="16"/>
      <c r="D58" s="196"/>
      <c r="E58" s="196"/>
      <c r="F58" s="196"/>
      <c r="G58" s="196"/>
      <c r="H58" s="196"/>
      <c r="I58" s="2" t="e">
        <f t="shared" si="7"/>
        <v>#REF!</v>
      </c>
      <c r="J58" s="2" t="e">
        <f t="shared" si="7"/>
        <v>#REF!</v>
      </c>
      <c r="K58" s="2" t="e">
        <f t="shared" si="7"/>
        <v>#REF!</v>
      </c>
      <c r="L58" s="2" t="e">
        <f t="shared" si="7"/>
        <v>#REF!</v>
      </c>
      <c r="M58" s="2" t="e">
        <f t="shared" si="7"/>
        <v>#REF!</v>
      </c>
      <c r="N58" s="2" t="e">
        <f t="shared" si="7"/>
        <v>#REF!</v>
      </c>
    </row>
    <row r="59" spans="1:14" s="34" customFormat="1" ht="15" customHeight="1">
      <c r="A59" s="16"/>
      <c r="B59" s="16"/>
      <c r="C59" s="16"/>
      <c r="D59" s="196" t="s">
        <v>31</v>
      </c>
      <c r="E59" s="196"/>
      <c r="F59" s="196"/>
      <c r="G59" s="196"/>
      <c r="H59" s="196"/>
      <c r="I59" s="132" t="s">
        <v>47</v>
      </c>
      <c r="J59" s="132"/>
      <c r="K59" s="132"/>
      <c r="L59" s="132"/>
      <c r="M59" s="132"/>
      <c r="N59" s="132"/>
    </row>
    <row r="60" spans="1:14" s="34" customFormat="1" ht="16.5" customHeight="1">
      <c r="A60" s="16"/>
      <c r="B60" s="16"/>
      <c r="C60" s="16"/>
      <c r="D60" s="196"/>
      <c r="E60" s="196"/>
      <c r="F60" s="196"/>
      <c r="G60" s="196"/>
      <c r="H60" s="196"/>
      <c r="I60" s="2">
        <f aca="true" t="shared" si="8" ref="I60:N64">I139+I212</f>
        <v>143835072</v>
      </c>
      <c r="J60" s="2">
        <f t="shared" si="8"/>
        <v>149976021</v>
      </c>
      <c r="K60" s="2">
        <f t="shared" si="8"/>
        <v>126293000</v>
      </c>
      <c r="L60" s="2">
        <f t="shared" si="8"/>
        <v>127667000</v>
      </c>
      <c r="M60" s="2">
        <f t="shared" si="8"/>
        <v>81005000</v>
      </c>
      <c r="N60" s="57">
        <f t="shared" si="8"/>
        <v>628776093</v>
      </c>
    </row>
    <row r="61" spans="1:14" s="34" customFormat="1" ht="16.5" customHeight="1">
      <c r="A61" s="16"/>
      <c r="B61" s="16"/>
      <c r="C61" s="16"/>
      <c r="D61" s="196"/>
      <c r="E61" s="196"/>
      <c r="F61" s="196"/>
      <c r="G61" s="196"/>
      <c r="H61" s="196"/>
      <c r="I61" s="189" t="s">
        <v>14</v>
      </c>
      <c r="J61" s="189"/>
      <c r="K61" s="189"/>
      <c r="L61" s="189"/>
      <c r="M61" s="189"/>
      <c r="N61" s="189"/>
    </row>
    <row r="62" spans="1:14" s="34" customFormat="1" ht="12.75" customHeight="1">
      <c r="A62" s="16"/>
      <c r="B62" s="16"/>
      <c r="C62" s="16"/>
      <c r="D62" s="196"/>
      <c r="E62" s="196"/>
      <c r="F62" s="196"/>
      <c r="G62" s="196"/>
      <c r="H62" s="196"/>
      <c r="I62" s="25" t="e">
        <f t="shared" si="8"/>
        <v>#REF!</v>
      </c>
      <c r="J62" s="25" t="e">
        <f t="shared" si="8"/>
        <v>#REF!</v>
      </c>
      <c r="K62" s="25" t="e">
        <f t="shared" si="8"/>
        <v>#REF!</v>
      </c>
      <c r="L62" s="25" t="e">
        <f t="shared" si="8"/>
        <v>#REF!</v>
      </c>
      <c r="M62" s="25" t="e">
        <f t="shared" si="8"/>
        <v>#REF!</v>
      </c>
      <c r="N62" s="25" t="e">
        <f t="shared" si="8"/>
        <v>#REF!</v>
      </c>
    </row>
    <row r="63" spans="1:14" s="34" customFormat="1" ht="14.25" customHeight="1">
      <c r="A63" s="16"/>
      <c r="B63" s="16"/>
      <c r="C63" s="16"/>
      <c r="D63" s="196"/>
      <c r="E63" s="196"/>
      <c r="F63" s="196"/>
      <c r="G63" s="196"/>
      <c r="H63" s="196"/>
      <c r="I63" s="190" t="s">
        <v>15</v>
      </c>
      <c r="J63" s="190"/>
      <c r="K63" s="190"/>
      <c r="L63" s="190"/>
      <c r="M63" s="190"/>
      <c r="N63" s="190"/>
    </row>
    <row r="64" spans="1:14" s="19" customFormat="1" ht="16.5" customHeight="1">
      <c r="A64" s="16"/>
      <c r="B64" s="16"/>
      <c r="C64" s="16"/>
      <c r="D64" s="196"/>
      <c r="E64" s="196"/>
      <c r="F64" s="196"/>
      <c r="G64" s="196"/>
      <c r="H64" s="196"/>
      <c r="I64" s="2" t="e">
        <f t="shared" si="8"/>
        <v>#REF!</v>
      </c>
      <c r="J64" s="2" t="e">
        <f t="shared" si="8"/>
        <v>#REF!</v>
      </c>
      <c r="K64" s="2" t="e">
        <f t="shared" si="8"/>
        <v>#REF!</v>
      </c>
      <c r="L64" s="2" t="e">
        <f t="shared" si="8"/>
        <v>#REF!</v>
      </c>
      <c r="M64" s="2" t="e">
        <f t="shared" si="8"/>
        <v>#REF!</v>
      </c>
      <c r="N64" s="2" t="e">
        <f t="shared" si="8"/>
        <v>#REF!</v>
      </c>
    </row>
    <row r="65" spans="1:14" s="34" customFormat="1" ht="15" customHeight="1">
      <c r="A65" s="16"/>
      <c r="B65" s="16"/>
      <c r="C65" s="16"/>
      <c r="D65" s="196" t="s">
        <v>32</v>
      </c>
      <c r="E65" s="196"/>
      <c r="F65" s="196"/>
      <c r="G65" s="196"/>
      <c r="H65" s="196"/>
      <c r="I65" s="132" t="s">
        <v>47</v>
      </c>
      <c r="J65" s="132"/>
      <c r="K65" s="132"/>
      <c r="L65" s="132"/>
      <c r="M65" s="132"/>
      <c r="N65" s="132"/>
    </row>
    <row r="66" spans="1:14" s="34" customFormat="1" ht="16.5" customHeight="1">
      <c r="A66" s="16"/>
      <c r="B66" s="16"/>
      <c r="C66" s="16"/>
      <c r="D66" s="196"/>
      <c r="E66" s="196"/>
      <c r="F66" s="196"/>
      <c r="G66" s="196"/>
      <c r="H66" s="196"/>
      <c r="I66" s="2">
        <f aca="true" t="shared" si="9" ref="I66:N70">I145+I218</f>
        <v>193263850</v>
      </c>
      <c r="J66" s="2">
        <f t="shared" si="9"/>
        <v>257858000</v>
      </c>
      <c r="K66" s="2">
        <f t="shared" si="9"/>
        <v>207737000</v>
      </c>
      <c r="L66" s="2">
        <f t="shared" si="9"/>
        <v>12200000</v>
      </c>
      <c r="M66" s="2">
        <f t="shared" si="9"/>
        <v>47700000</v>
      </c>
      <c r="N66" s="57">
        <f t="shared" si="9"/>
        <v>718758850</v>
      </c>
    </row>
    <row r="67" spans="1:14" s="34" customFormat="1" ht="16.5" customHeight="1">
      <c r="A67" s="16"/>
      <c r="B67" s="16"/>
      <c r="C67" s="16"/>
      <c r="D67" s="196"/>
      <c r="E67" s="196"/>
      <c r="F67" s="196"/>
      <c r="G67" s="196"/>
      <c r="H67" s="196"/>
      <c r="I67" s="189" t="s">
        <v>14</v>
      </c>
      <c r="J67" s="189"/>
      <c r="K67" s="189"/>
      <c r="L67" s="189"/>
      <c r="M67" s="189"/>
      <c r="N67" s="189"/>
    </row>
    <row r="68" spans="1:14" s="34" customFormat="1" ht="12.75" customHeight="1">
      <c r="A68" s="16"/>
      <c r="B68" s="16"/>
      <c r="C68" s="16"/>
      <c r="D68" s="196"/>
      <c r="E68" s="196"/>
      <c r="F68" s="196"/>
      <c r="G68" s="196"/>
      <c r="H68" s="196"/>
      <c r="I68" s="25" t="e">
        <f t="shared" si="9"/>
        <v>#REF!</v>
      </c>
      <c r="J68" s="25" t="e">
        <f t="shared" si="9"/>
        <v>#REF!</v>
      </c>
      <c r="K68" s="25" t="e">
        <f t="shared" si="9"/>
        <v>#REF!</v>
      </c>
      <c r="L68" s="25" t="e">
        <f t="shared" si="9"/>
        <v>#REF!</v>
      </c>
      <c r="M68" s="25" t="e">
        <f t="shared" si="9"/>
        <v>#REF!</v>
      </c>
      <c r="N68" s="25" t="e">
        <f t="shared" si="9"/>
        <v>#REF!</v>
      </c>
    </row>
    <row r="69" spans="1:14" s="34" customFormat="1" ht="14.25" customHeight="1">
      <c r="A69" s="16"/>
      <c r="B69" s="16"/>
      <c r="C69" s="16"/>
      <c r="D69" s="196"/>
      <c r="E69" s="196"/>
      <c r="F69" s="196"/>
      <c r="G69" s="196"/>
      <c r="H69" s="196"/>
      <c r="I69" s="190" t="s">
        <v>15</v>
      </c>
      <c r="J69" s="190"/>
      <c r="K69" s="190"/>
      <c r="L69" s="190"/>
      <c r="M69" s="190"/>
      <c r="N69" s="190"/>
    </row>
    <row r="70" spans="1:14" s="19" customFormat="1" ht="16.5" customHeight="1">
      <c r="A70" s="16"/>
      <c r="B70" s="16"/>
      <c r="C70" s="16"/>
      <c r="D70" s="196"/>
      <c r="E70" s="196"/>
      <c r="F70" s="196"/>
      <c r="G70" s="196"/>
      <c r="H70" s="196"/>
      <c r="I70" s="2" t="e">
        <f t="shared" si="9"/>
        <v>#REF!</v>
      </c>
      <c r="J70" s="2" t="e">
        <f t="shared" si="9"/>
        <v>#REF!</v>
      </c>
      <c r="K70" s="2" t="e">
        <f t="shared" si="9"/>
        <v>#REF!</v>
      </c>
      <c r="L70" s="2" t="e">
        <f t="shared" si="9"/>
        <v>#REF!</v>
      </c>
      <c r="M70" s="2" t="e">
        <f t="shared" si="9"/>
        <v>#REF!</v>
      </c>
      <c r="N70" s="2" t="e">
        <f t="shared" si="9"/>
        <v>#REF!</v>
      </c>
    </row>
    <row r="71" spans="1:14" s="34" customFormat="1" ht="15" customHeight="1">
      <c r="A71" s="16"/>
      <c r="B71" s="16"/>
      <c r="C71" s="16"/>
      <c r="D71" s="196" t="s">
        <v>33</v>
      </c>
      <c r="E71" s="196"/>
      <c r="F71" s="196"/>
      <c r="G71" s="196"/>
      <c r="H71" s="196"/>
      <c r="I71" s="132" t="s">
        <v>47</v>
      </c>
      <c r="J71" s="132"/>
      <c r="K71" s="132"/>
      <c r="L71" s="132"/>
      <c r="M71" s="132"/>
      <c r="N71" s="132"/>
    </row>
    <row r="72" spans="1:14" s="34" customFormat="1" ht="16.5" customHeight="1">
      <c r="A72" s="16"/>
      <c r="B72" s="16"/>
      <c r="C72" s="16"/>
      <c r="D72" s="196"/>
      <c r="E72" s="196"/>
      <c r="F72" s="196"/>
      <c r="G72" s="196"/>
      <c r="H72" s="196"/>
      <c r="I72" s="2">
        <f aca="true" t="shared" si="10" ref="I72:N76">I151+I224</f>
        <v>287662229</v>
      </c>
      <c r="J72" s="2">
        <f t="shared" si="10"/>
        <v>252630763</v>
      </c>
      <c r="K72" s="2">
        <f t="shared" si="10"/>
        <v>175202538</v>
      </c>
      <c r="L72" s="2">
        <f t="shared" si="10"/>
        <v>114909000</v>
      </c>
      <c r="M72" s="2">
        <f t="shared" si="10"/>
        <v>102341000</v>
      </c>
      <c r="N72" s="57">
        <f t="shared" si="10"/>
        <v>932745530</v>
      </c>
    </row>
    <row r="73" spans="1:14" s="34" customFormat="1" ht="16.5" customHeight="1">
      <c r="A73" s="16"/>
      <c r="B73" s="16"/>
      <c r="C73" s="16"/>
      <c r="D73" s="196"/>
      <c r="E73" s="196"/>
      <c r="F73" s="196"/>
      <c r="G73" s="196"/>
      <c r="H73" s="196"/>
      <c r="I73" s="189" t="s">
        <v>14</v>
      </c>
      <c r="J73" s="189"/>
      <c r="K73" s="189"/>
      <c r="L73" s="189"/>
      <c r="M73" s="189"/>
      <c r="N73" s="189"/>
    </row>
    <row r="74" spans="1:14" s="34" customFormat="1" ht="12.75" customHeight="1">
      <c r="A74" s="16"/>
      <c r="B74" s="16"/>
      <c r="C74" s="16"/>
      <c r="D74" s="196"/>
      <c r="E74" s="196"/>
      <c r="F74" s="196"/>
      <c r="G74" s="196"/>
      <c r="H74" s="196"/>
      <c r="I74" s="25" t="e">
        <f t="shared" si="10"/>
        <v>#REF!</v>
      </c>
      <c r="J74" s="25" t="e">
        <f t="shared" si="10"/>
        <v>#REF!</v>
      </c>
      <c r="K74" s="25" t="e">
        <f t="shared" si="10"/>
        <v>#REF!</v>
      </c>
      <c r="L74" s="25" t="e">
        <f t="shared" si="10"/>
        <v>#REF!</v>
      </c>
      <c r="M74" s="25" t="e">
        <f t="shared" si="10"/>
        <v>#REF!</v>
      </c>
      <c r="N74" s="25" t="e">
        <f t="shared" si="10"/>
        <v>#REF!</v>
      </c>
    </row>
    <row r="75" spans="1:14" s="34" customFormat="1" ht="14.25" customHeight="1">
      <c r="A75" s="16"/>
      <c r="B75" s="16"/>
      <c r="C75" s="16"/>
      <c r="D75" s="196"/>
      <c r="E75" s="196"/>
      <c r="F75" s="196"/>
      <c r="G75" s="196"/>
      <c r="H75" s="196"/>
      <c r="I75" s="190" t="s">
        <v>15</v>
      </c>
      <c r="J75" s="190"/>
      <c r="K75" s="190"/>
      <c r="L75" s="190"/>
      <c r="M75" s="190"/>
      <c r="N75" s="190"/>
    </row>
    <row r="76" spans="1:14" s="19" customFormat="1" ht="16.5" customHeight="1">
      <c r="A76" s="16"/>
      <c r="B76" s="16"/>
      <c r="C76" s="16"/>
      <c r="D76" s="196"/>
      <c r="E76" s="196"/>
      <c r="F76" s="196"/>
      <c r="G76" s="196"/>
      <c r="H76" s="196"/>
      <c r="I76" s="2" t="e">
        <f t="shared" si="10"/>
        <v>#REF!</v>
      </c>
      <c r="J76" s="2" t="e">
        <f t="shared" si="10"/>
        <v>#REF!</v>
      </c>
      <c r="K76" s="2" t="e">
        <f t="shared" si="10"/>
        <v>#REF!</v>
      </c>
      <c r="L76" s="2" t="e">
        <f t="shared" si="10"/>
        <v>#REF!</v>
      </c>
      <c r="M76" s="2" t="e">
        <f t="shared" si="10"/>
        <v>#REF!</v>
      </c>
      <c r="N76" s="2" t="e">
        <f t="shared" si="10"/>
        <v>#REF!</v>
      </c>
    </row>
    <row r="77" spans="1:14" s="34" customFormat="1" ht="15" customHeight="1">
      <c r="A77" s="16"/>
      <c r="B77" s="16"/>
      <c r="C77" s="16"/>
      <c r="D77" s="196" t="s">
        <v>34</v>
      </c>
      <c r="E77" s="196"/>
      <c r="F77" s="196"/>
      <c r="G77" s="196"/>
      <c r="H77" s="196"/>
      <c r="I77" s="132" t="s">
        <v>47</v>
      </c>
      <c r="J77" s="132"/>
      <c r="K77" s="132"/>
      <c r="L77" s="132"/>
      <c r="M77" s="132"/>
      <c r="N77" s="132"/>
    </row>
    <row r="78" spans="1:14" s="34" customFormat="1" ht="16.5" customHeight="1">
      <c r="A78" s="16"/>
      <c r="B78" s="16"/>
      <c r="C78" s="16"/>
      <c r="D78" s="196"/>
      <c r="E78" s="196"/>
      <c r="F78" s="196"/>
      <c r="G78" s="196"/>
      <c r="H78" s="196"/>
      <c r="I78" s="2">
        <f aca="true" t="shared" si="11" ref="I78:N82">I157+I230</f>
        <v>149814877</v>
      </c>
      <c r="J78" s="2">
        <f t="shared" si="11"/>
        <v>234894000</v>
      </c>
      <c r="K78" s="2">
        <f t="shared" si="11"/>
        <v>127507009</v>
      </c>
      <c r="L78" s="2">
        <f t="shared" si="11"/>
        <v>47200000</v>
      </c>
      <c r="M78" s="2">
        <f t="shared" si="11"/>
        <v>40050000</v>
      </c>
      <c r="N78" s="57">
        <f t="shared" si="11"/>
        <v>599465886</v>
      </c>
    </row>
    <row r="79" spans="1:14" s="34" customFormat="1" ht="16.5" customHeight="1">
      <c r="A79" s="16"/>
      <c r="B79" s="16"/>
      <c r="C79" s="16"/>
      <c r="D79" s="196"/>
      <c r="E79" s="196"/>
      <c r="F79" s="196"/>
      <c r="G79" s="196"/>
      <c r="H79" s="196"/>
      <c r="I79" s="189" t="s">
        <v>14</v>
      </c>
      <c r="J79" s="189"/>
      <c r="K79" s="189"/>
      <c r="L79" s="189"/>
      <c r="M79" s="189"/>
      <c r="N79" s="189"/>
    </row>
    <row r="80" spans="1:14" s="34" customFormat="1" ht="12.75" customHeight="1">
      <c r="A80" s="16"/>
      <c r="B80" s="16"/>
      <c r="C80" s="16"/>
      <c r="D80" s="196"/>
      <c r="E80" s="196"/>
      <c r="F80" s="196"/>
      <c r="G80" s="196"/>
      <c r="H80" s="196"/>
      <c r="I80" s="25" t="e">
        <f t="shared" si="11"/>
        <v>#REF!</v>
      </c>
      <c r="J80" s="25" t="e">
        <f t="shared" si="11"/>
        <v>#REF!</v>
      </c>
      <c r="K80" s="25" t="e">
        <f t="shared" si="11"/>
        <v>#REF!</v>
      </c>
      <c r="L80" s="25" t="e">
        <f t="shared" si="11"/>
        <v>#REF!</v>
      </c>
      <c r="M80" s="25" t="e">
        <f t="shared" si="11"/>
        <v>#REF!</v>
      </c>
      <c r="N80" s="25" t="e">
        <f t="shared" si="11"/>
        <v>#REF!</v>
      </c>
    </row>
    <row r="81" spans="1:14" s="34" customFormat="1" ht="14.25" customHeight="1">
      <c r="A81" s="16"/>
      <c r="B81" s="16"/>
      <c r="C81" s="16"/>
      <c r="D81" s="196"/>
      <c r="E81" s="196"/>
      <c r="F81" s="196"/>
      <c r="G81" s="196"/>
      <c r="H81" s="196"/>
      <c r="I81" s="190" t="s">
        <v>15</v>
      </c>
      <c r="J81" s="190"/>
      <c r="K81" s="190"/>
      <c r="L81" s="190"/>
      <c r="M81" s="190"/>
      <c r="N81" s="190"/>
    </row>
    <row r="82" spans="1:14" s="19" customFormat="1" ht="16.5" customHeight="1">
      <c r="A82" s="16"/>
      <c r="B82" s="16"/>
      <c r="C82" s="16"/>
      <c r="D82" s="196"/>
      <c r="E82" s="196"/>
      <c r="F82" s="196"/>
      <c r="G82" s="196"/>
      <c r="H82" s="196"/>
      <c r="I82" s="2" t="e">
        <f t="shared" si="11"/>
        <v>#REF!</v>
      </c>
      <c r="J82" s="2" t="e">
        <f t="shared" si="11"/>
        <v>#REF!</v>
      </c>
      <c r="K82" s="2" t="e">
        <f t="shared" si="11"/>
        <v>#REF!</v>
      </c>
      <c r="L82" s="2" t="e">
        <f t="shared" si="11"/>
        <v>#REF!</v>
      </c>
      <c r="M82" s="2" t="e">
        <f t="shared" si="11"/>
        <v>#REF!</v>
      </c>
      <c r="N82" s="2" t="e">
        <f t="shared" si="11"/>
        <v>#REF!</v>
      </c>
    </row>
    <row r="83" spans="1:14" s="34" customFormat="1" ht="15" customHeight="1">
      <c r="A83" s="16"/>
      <c r="B83" s="16"/>
      <c r="C83" s="16"/>
      <c r="D83" s="196" t="s">
        <v>35</v>
      </c>
      <c r="E83" s="196"/>
      <c r="F83" s="196"/>
      <c r="G83" s="196"/>
      <c r="H83" s="196"/>
      <c r="I83" s="132" t="s">
        <v>47</v>
      </c>
      <c r="J83" s="132"/>
      <c r="K83" s="132"/>
      <c r="L83" s="132"/>
      <c r="M83" s="132"/>
      <c r="N83" s="132"/>
    </row>
    <row r="84" spans="1:14" s="34" customFormat="1" ht="16.5" customHeight="1">
      <c r="A84" s="16"/>
      <c r="B84" s="16"/>
      <c r="C84" s="16"/>
      <c r="D84" s="196"/>
      <c r="E84" s="196"/>
      <c r="F84" s="196"/>
      <c r="G84" s="196"/>
      <c r="H84" s="196"/>
      <c r="I84" s="2">
        <f aca="true" t="shared" si="12" ref="I84:N88">I163+I236</f>
        <v>61593150</v>
      </c>
      <c r="J84" s="2">
        <f t="shared" si="12"/>
        <v>58654000</v>
      </c>
      <c r="K84" s="2">
        <f t="shared" si="12"/>
        <v>41328150</v>
      </c>
      <c r="L84" s="2">
        <f t="shared" si="12"/>
        <v>22010000</v>
      </c>
      <c r="M84" s="2">
        <f t="shared" si="12"/>
        <v>29500000</v>
      </c>
      <c r="N84" s="57">
        <f t="shared" si="12"/>
        <v>213085300</v>
      </c>
    </row>
    <row r="85" spans="1:14" s="34" customFormat="1" ht="16.5" customHeight="1">
      <c r="A85" s="16"/>
      <c r="B85" s="16"/>
      <c r="C85" s="16"/>
      <c r="D85" s="196"/>
      <c r="E85" s="196"/>
      <c r="F85" s="196"/>
      <c r="G85" s="196"/>
      <c r="H85" s="196"/>
      <c r="I85" s="189" t="s">
        <v>14</v>
      </c>
      <c r="J85" s="189"/>
      <c r="K85" s="189"/>
      <c r="L85" s="189"/>
      <c r="M85" s="189"/>
      <c r="N85" s="189"/>
    </row>
    <row r="86" spans="1:14" s="34" customFormat="1" ht="12.75" customHeight="1">
      <c r="A86" s="16"/>
      <c r="B86" s="16"/>
      <c r="C86" s="16"/>
      <c r="D86" s="196"/>
      <c r="E86" s="196"/>
      <c r="F86" s="196"/>
      <c r="G86" s="196"/>
      <c r="H86" s="196"/>
      <c r="I86" s="25" t="e">
        <f t="shared" si="12"/>
        <v>#REF!</v>
      </c>
      <c r="J86" s="25" t="e">
        <f t="shared" si="12"/>
        <v>#REF!</v>
      </c>
      <c r="K86" s="25" t="e">
        <f t="shared" si="12"/>
        <v>#REF!</v>
      </c>
      <c r="L86" s="25" t="e">
        <f t="shared" si="12"/>
        <v>#REF!</v>
      </c>
      <c r="M86" s="25" t="e">
        <f t="shared" si="12"/>
        <v>#REF!</v>
      </c>
      <c r="N86" s="25" t="e">
        <f t="shared" si="12"/>
        <v>#REF!</v>
      </c>
    </row>
    <row r="87" spans="1:14" s="34" customFormat="1" ht="14.25" customHeight="1">
      <c r="A87" s="16"/>
      <c r="B87" s="16"/>
      <c r="C87" s="16"/>
      <c r="D87" s="196"/>
      <c r="E87" s="196"/>
      <c r="F87" s="196"/>
      <c r="G87" s="196"/>
      <c r="H87" s="196"/>
      <c r="I87" s="190" t="s">
        <v>15</v>
      </c>
      <c r="J87" s="190"/>
      <c r="K87" s="190"/>
      <c r="L87" s="190"/>
      <c r="M87" s="190"/>
      <c r="N87" s="190"/>
    </row>
    <row r="88" spans="1:14" s="19" customFormat="1" ht="16.5" customHeight="1">
      <c r="A88" s="16"/>
      <c r="B88" s="16"/>
      <c r="C88" s="16"/>
      <c r="D88" s="196"/>
      <c r="E88" s="196"/>
      <c r="F88" s="196"/>
      <c r="G88" s="196"/>
      <c r="H88" s="196"/>
      <c r="I88" s="2" t="e">
        <f t="shared" si="12"/>
        <v>#REF!</v>
      </c>
      <c r="J88" s="2" t="e">
        <f t="shared" si="12"/>
        <v>#REF!</v>
      </c>
      <c r="K88" s="2" t="e">
        <f t="shared" si="12"/>
        <v>#REF!</v>
      </c>
      <c r="L88" s="2" t="e">
        <f t="shared" si="12"/>
        <v>#REF!</v>
      </c>
      <c r="M88" s="2" t="e">
        <f t="shared" si="12"/>
        <v>#REF!</v>
      </c>
      <c r="N88" s="2" t="e">
        <f t="shared" si="12"/>
        <v>#REF!</v>
      </c>
    </row>
    <row r="89" spans="1:14" s="34" customFormat="1" ht="15" customHeight="1">
      <c r="A89" s="16"/>
      <c r="B89" s="16"/>
      <c r="C89" s="16"/>
      <c r="D89" s="196" t="s">
        <v>36</v>
      </c>
      <c r="E89" s="196"/>
      <c r="F89" s="196"/>
      <c r="G89" s="196"/>
      <c r="H89" s="196"/>
      <c r="I89" s="132" t="s">
        <v>47</v>
      </c>
      <c r="J89" s="132"/>
      <c r="K89" s="132"/>
      <c r="L89" s="132"/>
      <c r="M89" s="132"/>
      <c r="N89" s="132"/>
    </row>
    <row r="90" spans="1:14" s="34" customFormat="1" ht="16.5" customHeight="1">
      <c r="A90" s="16"/>
      <c r="B90" s="16"/>
      <c r="C90" s="16"/>
      <c r="D90" s="196"/>
      <c r="E90" s="196"/>
      <c r="F90" s="196"/>
      <c r="G90" s="196"/>
      <c r="H90" s="196"/>
      <c r="I90" s="2">
        <v>9892490</v>
      </c>
      <c r="J90" s="5"/>
      <c r="K90" s="5"/>
      <c r="L90" s="5"/>
      <c r="M90" s="5"/>
      <c r="N90" s="5">
        <f>I90+J90+K90+L90+M90</f>
        <v>9892490</v>
      </c>
    </row>
    <row r="91" spans="1:14" s="34" customFormat="1" ht="16.5" customHeight="1">
      <c r="A91" s="16"/>
      <c r="B91" s="16"/>
      <c r="C91" s="16"/>
      <c r="D91" s="196"/>
      <c r="E91" s="196"/>
      <c r="F91" s="196"/>
      <c r="G91" s="196"/>
      <c r="H91" s="196"/>
      <c r="I91" s="189" t="s">
        <v>14</v>
      </c>
      <c r="J91" s="189"/>
      <c r="K91" s="189"/>
      <c r="L91" s="189"/>
      <c r="M91" s="189"/>
      <c r="N91" s="189"/>
    </row>
    <row r="92" spans="1:14" s="34" customFormat="1" ht="12.75" customHeight="1">
      <c r="A92" s="16"/>
      <c r="B92" s="16"/>
      <c r="C92" s="16" t="s">
        <v>60</v>
      </c>
      <c r="D92" s="196"/>
      <c r="E92" s="196"/>
      <c r="F92" s="196"/>
      <c r="G92" s="196"/>
      <c r="H92" s="196"/>
      <c r="I92" s="60" t="e">
        <f>SUMIF(#REF!,$C92,#REF!)</f>
        <v>#REF!</v>
      </c>
      <c r="J92" s="60" t="e">
        <f>SUMIF(#REF!,$C92,#REF!)</f>
        <v>#REF!</v>
      </c>
      <c r="K92" s="60" t="e">
        <f>SUMIF(#REF!,$C92,#REF!)</f>
        <v>#REF!</v>
      </c>
      <c r="L92" s="60" t="e">
        <f>SUMIF(#REF!,$C92,#REF!)</f>
        <v>#REF!</v>
      </c>
      <c r="M92" s="60" t="e">
        <f>SUMIF(#REF!,$C92,#REF!)</f>
        <v>#REF!</v>
      </c>
      <c r="N92" s="60" t="e">
        <f>SUMIF(#REF!,$C92,#REF!)</f>
        <v>#REF!</v>
      </c>
    </row>
    <row r="93" spans="1:14" s="34" customFormat="1" ht="14.25" customHeight="1">
      <c r="A93" s="16"/>
      <c r="B93" s="16"/>
      <c r="C93" s="16"/>
      <c r="D93" s="196"/>
      <c r="E93" s="196"/>
      <c r="F93" s="196"/>
      <c r="G93" s="196"/>
      <c r="H93" s="196"/>
      <c r="I93" s="190" t="s">
        <v>15</v>
      </c>
      <c r="J93" s="190"/>
      <c r="K93" s="190"/>
      <c r="L93" s="190"/>
      <c r="M93" s="190"/>
      <c r="N93" s="190"/>
    </row>
    <row r="94" spans="1:14" s="19" customFormat="1" ht="16.5" customHeight="1">
      <c r="A94" s="16"/>
      <c r="B94" s="16"/>
      <c r="C94" s="16"/>
      <c r="D94" s="196"/>
      <c r="E94" s="196"/>
      <c r="F94" s="196"/>
      <c r="G94" s="196"/>
      <c r="H94" s="196"/>
      <c r="I94" s="2" t="e">
        <f aca="true" t="shared" si="13" ref="I94:N94">I90+I92</f>
        <v>#REF!</v>
      </c>
      <c r="J94" s="2" t="e">
        <f t="shared" si="13"/>
        <v>#REF!</v>
      </c>
      <c r="K94" s="2" t="e">
        <f t="shared" si="13"/>
        <v>#REF!</v>
      </c>
      <c r="L94" s="2" t="e">
        <f t="shared" si="13"/>
        <v>#REF!</v>
      </c>
      <c r="M94" s="2" t="e">
        <f t="shared" si="13"/>
        <v>#REF!</v>
      </c>
      <c r="N94" s="2" t="e">
        <f t="shared" si="13"/>
        <v>#REF!</v>
      </c>
    </row>
    <row r="95" spans="1:14" s="19" customFormat="1" ht="32.25" customHeight="1">
      <c r="A95" s="16"/>
      <c r="B95" s="16"/>
      <c r="C95" s="16"/>
      <c r="D95" s="197" t="s">
        <v>73</v>
      </c>
      <c r="E95" s="197"/>
      <c r="F95" s="197"/>
      <c r="G95" s="197"/>
      <c r="H95" s="197"/>
      <c r="I95" s="197"/>
      <c r="J95" s="197"/>
      <c r="K95" s="197"/>
      <c r="L95" s="197"/>
      <c r="M95" s="197"/>
      <c r="N95" s="197"/>
    </row>
    <row r="96" spans="1:14" s="34" customFormat="1" ht="15" customHeight="1">
      <c r="A96" s="16"/>
      <c r="B96" s="16"/>
      <c r="C96" s="16"/>
      <c r="D96" s="191" t="s">
        <v>92</v>
      </c>
      <c r="E96" s="191"/>
      <c r="F96" s="191"/>
      <c r="G96" s="191"/>
      <c r="H96" s="191"/>
      <c r="I96" s="132" t="s">
        <v>47</v>
      </c>
      <c r="J96" s="132"/>
      <c r="K96" s="132"/>
      <c r="L96" s="132"/>
      <c r="M96" s="132"/>
      <c r="N96" s="132"/>
    </row>
    <row r="97" spans="1:15" s="34" customFormat="1" ht="16.5" customHeight="1">
      <c r="A97" s="16">
        <v>78</v>
      </c>
      <c r="B97" s="16"/>
      <c r="C97" s="16"/>
      <c r="D97" s="191"/>
      <c r="E97" s="191"/>
      <c r="F97" s="191"/>
      <c r="G97" s="191"/>
      <c r="H97" s="191"/>
      <c r="I97" s="2">
        <v>720305000</v>
      </c>
      <c r="J97" s="5">
        <v>1208954000</v>
      </c>
      <c r="K97" s="5">
        <v>1112872406</v>
      </c>
      <c r="L97" s="5">
        <v>1004916000</v>
      </c>
      <c r="M97" s="5">
        <v>1014340000</v>
      </c>
      <c r="N97" s="5">
        <f>I97+J97+K97+L97+M97</f>
        <v>5061387406</v>
      </c>
      <c r="O97" s="49">
        <f>I97+I103+I109+I115+I121+I127+I133+I139+I145+I151+I157+I163+I90</f>
        <v>2043611947</v>
      </c>
    </row>
    <row r="98" spans="1:14" s="34" customFormat="1" ht="16.5" customHeight="1">
      <c r="A98" s="16"/>
      <c r="B98" s="16"/>
      <c r="C98" s="16"/>
      <c r="D98" s="191"/>
      <c r="E98" s="191"/>
      <c r="F98" s="191"/>
      <c r="G98" s="191"/>
      <c r="H98" s="191"/>
      <c r="I98" s="189" t="s">
        <v>14</v>
      </c>
      <c r="J98" s="189"/>
      <c r="K98" s="189"/>
      <c r="L98" s="189"/>
      <c r="M98" s="189"/>
      <c r="N98" s="189"/>
    </row>
    <row r="99" spans="1:14" s="34" customFormat="1" ht="12.75" customHeight="1">
      <c r="A99" s="16"/>
      <c r="B99" s="16"/>
      <c r="C99" s="16" t="s">
        <v>48</v>
      </c>
      <c r="D99" s="191"/>
      <c r="E99" s="191"/>
      <c r="F99" s="191"/>
      <c r="G99" s="191"/>
      <c r="H99" s="191"/>
      <c r="I99" s="54" t="e">
        <f>SUMIF(#REF!,$C99,#REF!)</f>
        <v>#REF!</v>
      </c>
      <c r="J99" s="54" t="e">
        <f>SUMIF(#REF!,$C99,#REF!)</f>
        <v>#REF!</v>
      </c>
      <c r="K99" s="54" t="e">
        <f>SUMIF(#REF!,$C99,#REF!)</f>
        <v>#REF!</v>
      </c>
      <c r="L99" s="54" t="e">
        <f>SUMIF(#REF!,$C99,#REF!)</f>
        <v>#REF!</v>
      </c>
      <c r="M99" s="54" t="e">
        <f>SUMIF(#REF!,$C99,#REF!)</f>
        <v>#REF!</v>
      </c>
      <c r="N99" s="54" t="e">
        <f>SUMIF(#REF!,$C99,#REF!)</f>
        <v>#REF!</v>
      </c>
    </row>
    <row r="100" spans="1:14" s="34" customFormat="1" ht="14.25" customHeight="1">
      <c r="A100" s="16"/>
      <c r="B100" s="16"/>
      <c r="C100" s="16"/>
      <c r="D100" s="191"/>
      <c r="E100" s="191"/>
      <c r="F100" s="191"/>
      <c r="G100" s="191"/>
      <c r="H100" s="191"/>
      <c r="I100" s="190" t="s">
        <v>15</v>
      </c>
      <c r="J100" s="190"/>
      <c r="K100" s="190"/>
      <c r="L100" s="190"/>
      <c r="M100" s="190"/>
      <c r="N100" s="190"/>
    </row>
    <row r="101" spans="1:14" s="19" customFormat="1" ht="16.5" customHeight="1">
      <c r="A101" s="16"/>
      <c r="B101" s="16"/>
      <c r="C101" s="16"/>
      <c r="D101" s="191"/>
      <c r="E101" s="191"/>
      <c r="F101" s="191"/>
      <c r="G101" s="191"/>
      <c r="H101" s="191"/>
      <c r="I101" s="55" t="e">
        <f aca="true" t="shared" si="14" ref="I101:N101">I97+I99</f>
        <v>#REF!</v>
      </c>
      <c r="J101" s="55" t="e">
        <f t="shared" si="14"/>
        <v>#REF!</v>
      </c>
      <c r="K101" s="55" t="e">
        <f t="shared" si="14"/>
        <v>#REF!</v>
      </c>
      <c r="L101" s="55" t="e">
        <f t="shared" si="14"/>
        <v>#REF!</v>
      </c>
      <c r="M101" s="55" t="e">
        <f t="shared" si="14"/>
        <v>#REF!</v>
      </c>
      <c r="N101" s="55" t="e">
        <f t="shared" si="14"/>
        <v>#REF!</v>
      </c>
    </row>
    <row r="102" spans="1:14" s="34" customFormat="1" ht="15" customHeight="1">
      <c r="A102" s="16"/>
      <c r="B102" s="16"/>
      <c r="C102" s="16"/>
      <c r="D102" s="191" t="s">
        <v>93</v>
      </c>
      <c r="E102" s="191"/>
      <c r="F102" s="191"/>
      <c r="G102" s="191"/>
      <c r="H102" s="191"/>
      <c r="I102" s="132" t="s">
        <v>47</v>
      </c>
      <c r="J102" s="132"/>
      <c r="K102" s="132"/>
      <c r="L102" s="132"/>
      <c r="M102" s="132"/>
      <c r="N102" s="132"/>
    </row>
    <row r="103" spans="1:14" s="34" customFormat="1" ht="16.5" customHeight="1">
      <c r="A103" s="16"/>
      <c r="B103" s="16"/>
      <c r="C103" s="16"/>
      <c r="D103" s="191"/>
      <c r="E103" s="191"/>
      <c r="F103" s="191"/>
      <c r="G103" s="191"/>
      <c r="H103" s="191"/>
      <c r="I103" s="2">
        <v>563351900</v>
      </c>
      <c r="J103" s="5">
        <v>524313000</v>
      </c>
      <c r="K103" s="5">
        <v>902937000</v>
      </c>
      <c r="L103" s="5">
        <v>1349000000</v>
      </c>
      <c r="M103" s="5">
        <v>1007064000</v>
      </c>
      <c r="N103" s="5">
        <f>I103+J103+K103+L103+M103</f>
        <v>4346665900</v>
      </c>
    </row>
    <row r="104" spans="1:14" s="34" customFormat="1" ht="16.5" customHeight="1">
      <c r="A104" s="16"/>
      <c r="B104" s="16"/>
      <c r="C104" s="16"/>
      <c r="D104" s="191"/>
      <c r="E104" s="191"/>
      <c r="F104" s="191"/>
      <c r="G104" s="191"/>
      <c r="H104" s="191"/>
      <c r="I104" s="189" t="s">
        <v>14</v>
      </c>
      <c r="J104" s="189"/>
      <c r="K104" s="189"/>
      <c r="L104" s="189"/>
      <c r="M104" s="189"/>
      <c r="N104" s="189"/>
    </row>
    <row r="105" spans="1:14" s="34" customFormat="1" ht="12.75" customHeight="1">
      <c r="A105" s="16"/>
      <c r="B105" s="16"/>
      <c r="C105" s="16" t="s">
        <v>50</v>
      </c>
      <c r="D105" s="191"/>
      <c r="E105" s="191"/>
      <c r="F105" s="191"/>
      <c r="G105" s="191"/>
      <c r="H105" s="191"/>
      <c r="I105" s="54" t="e">
        <f>SUMIF(#REF!,$C105,#REF!)</f>
        <v>#REF!</v>
      </c>
      <c r="J105" s="54" t="e">
        <f>SUMIF(#REF!,$C105,#REF!)</f>
        <v>#REF!</v>
      </c>
      <c r="K105" s="54" t="e">
        <f>SUMIF(#REF!,$C105,#REF!)</f>
        <v>#REF!</v>
      </c>
      <c r="L105" s="54" t="e">
        <f>SUMIF(#REF!,$C105,#REF!)</f>
        <v>#REF!</v>
      </c>
      <c r="M105" s="54" t="e">
        <f>SUMIF(#REF!,$C105,#REF!)</f>
        <v>#REF!</v>
      </c>
      <c r="N105" s="54" t="e">
        <f>SUMIF(#REF!,$C105,#REF!)</f>
        <v>#REF!</v>
      </c>
    </row>
    <row r="106" spans="1:14" s="34" customFormat="1" ht="14.25" customHeight="1">
      <c r="A106" s="16"/>
      <c r="B106" s="16"/>
      <c r="C106" s="16"/>
      <c r="D106" s="191"/>
      <c r="E106" s="191"/>
      <c r="F106" s="191"/>
      <c r="G106" s="191"/>
      <c r="H106" s="191"/>
      <c r="I106" s="190" t="s">
        <v>15</v>
      </c>
      <c r="J106" s="190"/>
      <c r="K106" s="190"/>
      <c r="L106" s="190"/>
      <c r="M106" s="190"/>
      <c r="N106" s="190"/>
    </row>
    <row r="107" spans="1:14" s="19" customFormat="1" ht="16.5" customHeight="1">
      <c r="A107" s="16"/>
      <c r="B107" s="16"/>
      <c r="C107" s="16"/>
      <c r="D107" s="191"/>
      <c r="E107" s="191"/>
      <c r="F107" s="191"/>
      <c r="G107" s="191"/>
      <c r="H107" s="191"/>
      <c r="I107" s="55" t="e">
        <f aca="true" t="shared" si="15" ref="I107:N107">I103+I105</f>
        <v>#REF!</v>
      </c>
      <c r="J107" s="55" t="e">
        <f t="shared" si="15"/>
        <v>#REF!</v>
      </c>
      <c r="K107" s="55" t="e">
        <f t="shared" si="15"/>
        <v>#REF!</v>
      </c>
      <c r="L107" s="55" t="e">
        <f t="shared" si="15"/>
        <v>#REF!</v>
      </c>
      <c r="M107" s="55" t="e">
        <f t="shared" si="15"/>
        <v>#REF!</v>
      </c>
      <c r="N107" s="55" t="e">
        <f t="shared" si="15"/>
        <v>#REF!</v>
      </c>
    </row>
    <row r="108" spans="1:14" s="34" customFormat="1" ht="15" customHeight="1">
      <c r="A108" s="16"/>
      <c r="B108" s="16"/>
      <c r="C108" s="16"/>
      <c r="D108" s="191" t="s">
        <v>94</v>
      </c>
      <c r="E108" s="191"/>
      <c r="F108" s="191"/>
      <c r="G108" s="191"/>
      <c r="H108" s="191"/>
      <c r="I108" s="132" t="s">
        <v>47</v>
      </c>
      <c r="J108" s="132"/>
      <c r="K108" s="132"/>
      <c r="L108" s="132"/>
      <c r="M108" s="132"/>
      <c r="N108" s="132"/>
    </row>
    <row r="109" spans="1:14" s="34" customFormat="1" ht="16.5" customHeight="1">
      <c r="A109" s="16"/>
      <c r="B109" s="16"/>
      <c r="C109" s="16"/>
      <c r="D109" s="191"/>
      <c r="E109" s="191"/>
      <c r="F109" s="191"/>
      <c r="G109" s="191"/>
      <c r="H109" s="191"/>
      <c r="I109" s="2">
        <v>16778000</v>
      </c>
      <c r="J109" s="5">
        <v>5900000</v>
      </c>
      <c r="K109" s="5">
        <v>49300000</v>
      </c>
      <c r="L109" s="5">
        <v>41500000</v>
      </c>
      <c r="M109" s="5">
        <v>2833000</v>
      </c>
      <c r="N109" s="5">
        <f>I109+J109+K109+L109+M109</f>
        <v>116311000</v>
      </c>
    </row>
    <row r="110" spans="1:14" s="34" customFormat="1" ht="16.5" customHeight="1">
      <c r="A110" s="16"/>
      <c r="B110" s="16"/>
      <c r="C110" s="16"/>
      <c r="D110" s="191"/>
      <c r="E110" s="191"/>
      <c r="F110" s="191"/>
      <c r="G110" s="191"/>
      <c r="H110" s="191"/>
      <c r="I110" s="189" t="s">
        <v>14</v>
      </c>
      <c r="J110" s="189"/>
      <c r="K110" s="189"/>
      <c r="L110" s="189"/>
      <c r="M110" s="189"/>
      <c r="N110" s="189"/>
    </row>
    <row r="111" spans="1:14" s="34" customFormat="1" ht="12.75" customHeight="1">
      <c r="A111" s="16"/>
      <c r="B111" s="16"/>
      <c r="C111" s="16" t="s">
        <v>51</v>
      </c>
      <c r="D111" s="191"/>
      <c r="E111" s="191"/>
      <c r="F111" s="191"/>
      <c r="G111" s="191"/>
      <c r="H111" s="191"/>
      <c r="I111" s="54" t="e">
        <f>SUMIF(#REF!,$C111,#REF!)</f>
        <v>#REF!</v>
      </c>
      <c r="J111" s="54" t="e">
        <f>SUMIF(#REF!,$C111,#REF!)</f>
        <v>#REF!</v>
      </c>
      <c r="K111" s="54" t="e">
        <f>SUMIF(#REF!,$C111,#REF!)</f>
        <v>#REF!</v>
      </c>
      <c r="L111" s="54" t="e">
        <f>SUMIF(#REF!,$C111,#REF!)</f>
        <v>#REF!</v>
      </c>
      <c r="M111" s="54" t="e">
        <f>SUMIF(#REF!,$C111,#REF!)</f>
        <v>#REF!</v>
      </c>
      <c r="N111" s="54" t="e">
        <f>SUMIF(#REF!,$C111,#REF!)</f>
        <v>#REF!</v>
      </c>
    </row>
    <row r="112" spans="1:14" s="34" customFormat="1" ht="14.25" customHeight="1">
      <c r="A112" s="16"/>
      <c r="B112" s="16"/>
      <c r="C112" s="16"/>
      <c r="D112" s="191"/>
      <c r="E112" s="191"/>
      <c r="F112" s="191"/>
      <c r="G112" s="191"/>
      <c r="H112" s="191"/>
      <c r="I112" s="190" t="s">
        <v>15</v>
      </c>
      <c r="J112" s="190"/>
      <c r="K112" s="190"/>
      <c r="L112" s="190"/>
      <c r="M112" s="190"/>
      <c r="N112" s="190"/>
    </row>
    <row r="113" spans="1:14" s="19" customFormat="1" ht="16.5" customHeight="1">
      <c r="A113" s="16"/>
      <c r="B113" s="16"/>
      <c r="C113" s="16"/>
      <c r="D113" s="191"/>
      <c r="E113" s="191"/>
      <c r="F113" s="191"/>
      <c r="G113" s="191"/>
      <c r="H113" s="191"/>
      <c r="I113" s="55" t="e">
        <f aca="true" t="shared" si="16" ref="I113:N113">I109+I111</f>
        <v>#REF!</v>
      </c>
      <c r="J113" s="55" t="e">
        <f t="shared" si="16"/>
        <v>#REF!</v>
      </c>
      <c r="K113" s="55" t="e">
        <f t="shared" si="16"/>
        <v>#REF!</v>
      </c>
      <c r="L113" s="55" t="e">
        <f t="shared" si="16"/>
        <v>#REF!</v>
      </c>
      <c r="M113" s="55" t="e">
        <f t="shared" si="16"/>
        <v>#REF!</v>
      </c>
      <c r="N113" s="55" t="e">
        <f t="shared" si="16"/>
        <v>#REF!</v>
      </c>
    </row>
    <row r="114" spans="1:14" s="34" customFormat="1" ht="15" customHeight="1">
      <c r="A114" s="16"/>
      <c r="B114" s="16"/>
      <c r="C114" s="16"/>
      <c r="D114" s="191" t="s">
        <v>95</v>
      </c>
      <c r="E114" s="191"/>
      <c r="F114" s="191"/>
      <c r="G114" s="191"/>
      <c r="H114" s="191"/>
      <c r="I114" s="132" t="s">
        <v>47</v>
      </c>
      <c r="J114" s="132"/>
      <c r="K114" s="132"/>
      <c r="L114" s="132"/>
      <c r="M114" s="132"/>
      <c r="N114" s="132"/>
    </row>
    <row r="115" spans="1:14" s="34" customFormat="1" ht="16.5" customHeight="1">
      <c r="A115" s="16"/>
      <c r="B115" s="16"/>
      <c r="C115" s="16"/>
      <c r="D115" s="191"/>
      <c r="E115" s="191"/>
      <c r="F115" s="191"/>
      <c r="G115" s="191"/>
      <c r="H115" s="191"/>
      <c r="I115" s="2">
        <v>32295000</v>
      </c>
      <c r="J115" s="5">
        <v>32483777</v>
      </c>
      <c r="K115" s="5">
        <v>26992000</v>
      </c>
      <c r="L115" s="5">
        <v>39954000</v>
      </c>
      <c r="M115" s="5">
        <v>31500000</v>
      </c>
      <c r="N115" s="5">
        <f>I115+J115+K115+L115+M115</f>
        <v>163224777</v>
      </c>
    </row>
    <row r="116" spans="1:14" s="34" customFormat="1" ht="16.5" customHeight="1">
      <c r="A116" s="16"/>
      <c r="B116" s="16"/>
      <c r="C116" s="16"/>
      <c r="D116" s="191"/>
      <c r="E116" s="191"/>
      <c r="F116" s="191"/>
      <c r="G116" s="191"/>
      <c r="H116" s="191"/>
      <c r="I116" s="189" t="s">
        <v>14</v>
      </c>
      <c r="J116" s="189"/>
      <c r="K116" s="189"/>
      <c r="L116" s="189"/>
      <c r="M116" s="189"/>
      <c r="N116" s="189"/>
    </row>
    <row r="117" spans="1:14" s="34" customFormat="1" ht="12.75" customHeight="1">
      <c r="A117" s="16"/>
      <c r="B117" s="16"/>
      <c r="C117" s="16" t="s">
        <v>52</v>
      </c>
      <c r="D117" s="191"/>
      <c r="E117" s="191"/>
      <c r="F117" s="191"/>
      <c r="G117" s="191"/>
      <c r="H117" s="191"/>
      <c r="I117" s="54" t="e">
        <f>SUMIF(#REF!,$C117,#REF!)</f>
        <v>#REF!</v>
      </c>
      <c r="J117" s="54" t="e">
        <f>SUMIF(#REF!,$C117,#REF!)</f>
        <v>#REF!</v>
      </c>
      <c r="K117" s="54" t="e">
        <f>SUMIF(#REF!,$C117,#REF!)</f>
        <v>#REF!</v>
      </c>
      <c r="L117" s="54" t="e">
        <f>SUMIF(#REF!,$C117,#REF!)</f>
        <v>#REF!</v>
      </c>
      <c r="M117" s="54" t="e">
        <f>SUMIF(#REF!,$C117,#REF!)</f>
        <v>#REF!</v>
      </c>
      <c r="N117" s="54" t="e">
        <f>SUMIF(#REF!,$C117,#REF!)</f>
        <v>#REF!</v>
      </c>
    </row>
    <row r="118" spans="1:14" s="34" customFormat="1" ht="14.25" customHeight="1">
      <c r="A118" s="16"/>
      <c r="B118" s="16"/>
      <c r="C118" s="16"/>
      <c r="D118" s="191"/>
      <c r="E118" s="191"/>
      <c r="F118" s="191"/>
      <c r="G118" s="191"/>
      <c r="H118" s="191"/>
      <c r="I118" s="190" t="s">
        <v>15</v>
      </c>
      <c r="J118" s="190"/>
      <c r="K118" s="190"/>
      <c r="L118" s="190"/>
      <c r="M118" s="190"/>
      <c r="N118" s="190"/>
    </row>
    <row r="119" spans="1:14" s="19" customFormat="1" ht="16.5" customHeight="1">
      <c r="A119" s="16"/>
      <c r="B119" s="16"/>
      <c r="C119" s="16"/>
      <c r="D119" s="191"/>
      <c r="E119" s="191"/>
      <c r="F119" s="191"/>
      <c r="G119" s="191"/>
      <c r="H119" s="191"/>
      <c r="I119" s="55" t="e">
        <f aca="true" t="shared" si="17" ref="I119:N119">I115+I117</f>
        <v>#REF!</v>
      </c>
      <c r="J119" s="55" t="e">
        <f t="shared" si="17"/>
        <v>#REF!</v>
      </c>
      <c r="K119" s="55" t="e">
        <f t="shared" si="17"/>
        <v>#REF!</v>
      </c>
      <c r="L119" s="55" t="e">
        <f t="shared" si="17"/>
        <v>#REF!</v>
      </c>
      <c r="M119" s="55" t="e">
        <f t="shared" si="17"/>
        <v>#REF!</v>
      </c>
      <c r="N119" s="55" t="e">
        <f t="shared" si="17"/>
        <v>#REF!</v>
      </c>
    </row>
    <row r="120" spans="1:14" s="34" customFormat="1" ht="15" customHeight="1">
      <c r="A120" s="16"/>
      <c r="B120" s="16"/>
      <c r="C120" s="16"/>
      <c r="D120" s="191" t="s">
        <v>96</v>
      </c>
      <c r="E120" s="191"/>
      <c r="F120" s="191"/>
      <c r="G120" s="191"/>
      <c r="H120" s="191"/>
      <c r="I120" s="132" t="s">
        <v>47</v>
      </c>
      <c r="J120" s="132"/>
      <c r="K120" s="132"/>
      <c r="L120" s="132"/>
      <c r="M120" s="132"/>
      <c r="N120" s="132"/>
    </row>
    <row r="121" spans="1:14" s="34" customFormat="1" ht="16.5" customHeight="1">
      <c r="A121" s="16"/>
      <c r="B121" s="16"/>
      <c r="C121" s="16"/>
      <c r="D121" s="191"/>
      <c r="E121" s="191"/>
      <c r="F121" s="191"/>
      <c r="G121" s="191"/>
      <c r="H121" s="191"/>
      <c r="I121" s="2">
        <v>204865000</v>
      </c>
      <c r="J121" s="5">
        <v>177962000</v>
      </c>
      <c r="K121" s="5">
        <v>114550000</v>
      </c>
      <c r="L121" s="5">
        <v>50000</v>
      </c>
      <c r="M121" s="5"/>
      <c r="N121" s="5">
        <f>I121+J121+K121+L121+M121</f>
        <v>497427000</v>
      </c>
    </row>
    <row r="122" spans="1:14" s="34" customFormat="1" ht="16.5" customHeight="1">
      <c r="A122" s="16"/>
      <c r="B122" s="16"/>
      <c r="C122" s="16"/>
      <c r="D122" s="191"/>
      <c r="E122" s="191"/>
      <c r="F122" s="191"/>
      <c r="G122" s="191"/>
      <c r="H122" s="191"/>
      <c r="I122" s="189" t="s">
        <v>14</v>
      </c>
      <c r="J122" s="189"/>
      <c r="K122" s="189"/>
      <c r="L122" s="189"/>
      <c r="M122" s="189"/>
      <c r="N122" s="189"/>
    </row>
    <row r="123" spans="1:14" s="34" customFormat="1" ht="12.75" customHeight="1">
      <c r="A123" s="16"/>
      <c r="B123" s="16"/>
      <c r="C123" s="16" t="s">
        <v>53</v>
      </c>
      <c r="D123" s="191"/>
      <c r="E123" s="191"/>
      <c r="F123" s="191"/>
      <c r="G123" s="191"/>
      <c r="H123" s="191"/>
      <c r="I123" s="54" t="e">
        <f>SUMIF(#REF!,$C123,#REF!)</f>
        <v>#REF!</v>
      </c>
      <c r="J123" s="54" t="e">
        <f>SUMIF(#REF!,$C123,#REF!)</f>
        <v>#REF!</v>
      </c>
      <c r="K123" s="54" t="e">
        <f>SUMIF(#REF!,$C123,#REF!)</f>
        <v>#REF!</v>
      </c>
      <c r="L123" s="54" t="e">
        <f>SUMIF(#REF!,$C123,#REF!)</f>
        <v>#REF!</v>
      </c>
      <c r="M123" s="54" t="e">
        <f>SUMIF(#REF!,$C123,#REF!)</f>
        <v>#REF!</v>
      </c>
      <c r="N123" s="54" t="e">
        <f>SUMIF(#REF!,$C123,#REF!)</f>
        <v>#REF!</v>
      </c>
    </row>
    <row r="124" spans="1:14" s="34" customFormat="1" ht="14.25" customHeight="1">
      <c r="A124" s="16"/>
      <c r="B124" s="16"/>
      <c r="C124" s="16"/>
      <c r="D124" s="191"/>
      <c r="E124" s="191"/>
      <c r="F124" s="191"/>
      <c r="G124" s="191"/>
      <c r="H124" s="191"/>
      <c r="I124" s="190" t="s">
        <v>15</v>
      </c>
      <c r="J124" s="190"/>
      <c r="K124" s="190"/>
      <c r="L124" s="190"/>
      <c r="M124" s="190"/>
      <c r="N124" s="190"/>
    </row>
    <row r="125" spans="1:14" s="19" customFormat="1" ht="16.5" customHeight="1">
      <c r="A125" s="16"/>
      <c r="B125" s="16"/>
      <c r="C125" s="16"/>
      <c r="D125" s="191"/>
      <c r="E125" s="191"/>
      <c r="F125" s="191"/>
      <c r="G125" s="191"/>
      <c r="H125" s="191"/>
      <c r="I125" s="55" t="e">
        <f aca="true" t="shared" si="18" ref="I125:N125">I121+I123</f>
        <v>#REF!</v>
      </c>
      <c r="J125" s="55" t="e">
        <f t="shared" si="18"/>
        <v>#REF!</v>
      </c>
      <c r="K125" s="55" t="e">
        <f t="shared" si="18"/>
        <v>#REF!</v>
      </c>
      <c r="L125" s="55" t="e">
        <f t="shared" si="18"/>
        <v>#REF!</v>
      </c>
      <c r="M125" s="55" t="e">
        <f t="shared" si="18"/>
        <v>#REF!</v>
      </c>
      <c r="N125" s="55" t="e">
        <f t="shared" si="18"/>
        <v>#REF!</v>
      </c>
    </row>
    <row r="126" spans="1:14" s="34" customFormat="1" ht="15" customHeight="1">
      <c r="A126" s="16"/>
      <c r="B126" s="16"/>
      <c r="C126" s="16"/>
      <c r="D126" s="191" t="s">
        <v>97</v>
      </c>
      <c r="E126" s="191"/>
      <c r="F126" s="191"/>
      <c r="G126" s="191"/>
      <c r="H126" s="191"/>
      <c r="I126" s="132" t="s">
        <v>47</v>
      </c>
      <c r="J126" s="132"/>
      <c r="K126" s="132"/>
      <c r="L126" s="132"/>
      <c r="M126" s="132"/>
      <c r="N126" s="132"/>
    </row>
    <row r="127" spans="1:14" s="34" customFormat="1" ht="16.5" customHeight="1">
      <c r="A127" s="16"/>
      <c r="B127" s="16"/>
      <c r="C127" s="16"/>
      <c r="D127" s="191"/>
      <c r="E127" s="191"/>
      <c r="F127" s="191"/>
      <c r="G127" s="191"/>
      <c r="H127" s="191"/>
      <c r="I127" s="2">
        <v>37974400</v>
      </c>
      <c r="J127" s="5">
        <v>79679000</v>
      </c>
      <c r="K127" s="5">
        <v>61182000</v>
      </c>
      <c r="L127" s="5">
        <v>19403000</v>
      </c>
      <c r="M127" s="5">
        <v>21227000</v>
      </c>
      <c r="N127" s="5">
        <f>I127+J127+K127+L127+M127</f>
        <v>219465400</v>
      </c>
    </row>
    <row r="128" spans="1:14" s="34" customFormat="1" ht="16.5" customHeight="1">
      <c r="A128" s="16"/>
      <c r="B128" s="16"/>
      <c r="C128" s="16"/>
      <c r="D128" s="191"/>
      <c r="E128" s="191"/>
      <c r="F128" s="191"/>
      <c r="G128" s="191"/>
      <c r="H128" s="191"/>
      <c r="I128" s="189" t="s">
        <v>14</v>
      </c>
      <c r="J128" s="189"/>
      <c r="K128" s="189"/>
      <c r="L128" s="189"/>
      <c r="M128" s="189"/>
      <c r="N128" s="189"/>
    </row>
    <row r="129" spans="1:14" s="34" customFormat="1" ht="12.75" customHeight="1">
      <c r="A129" s="16"/>
      <c r="B129" s="16"/>
      <c r="C129" s="16" t="s">
        <v>54</v>
      </c>
      <c r="D129" s="191"/>
      <c r="E129" s="191"/>
      <c r="F129" s="191"/>
      <c r="G129" s="191"/>
      <c r="H129" s="191"/>
      <c r="I129" s="54" t="e">
        <f>SUMIF(#REF!,$C129,#REF!)</f>
        <v>#REF!</v>
      </c>
      <c r="J129" s="54" t="e">
        <f>SUMIF(#REF!,$C129,#REF!)</f>
        <v>#REF!</v>
      </c>
      <c r="K129" s="54" t="e">
        <f>SUMIF(#REF!,$C129,#REF!)</f>
        <v>#REF!</v>
      </c>
      <c r="L129" s="54" t="e">
        <f>SUMIF(#REF!,$C129,#REF!)</f>
        <v>#REF!</v>
      </c>
      <c r="M129" s="54" t="e">
        <f>SUMIF(#REF!,$C129,#REF!)</f>
        <v>#REF!</v>
      </c>
      <c r="N129" s="54" t="e">
        <f>SUMIF(#REF!,$C129,#REF!)</f>
        <v>#REF!</v>
      </c>
    </row>
    <row r="130" spans="1:14" s="34" customFormat="1" ht="14.25" customHeight="1">
      <c r="A130" s="16"/>
      <c r="B130" s="16"/>
      <c r="C130" s="16"/>
      <c r="D130" s="191"/>
      <c r="E130" s="191"/>
      <c r="F130" s="191"/>
      <c r="G130" s="191"/>
      <c r="H130" s="191"/>
      <c r="I130" s="190" t="s">
        <v>15</v>
      </c>
      <c r="J130" s="190"/>
      <c r="K130" s="190"/>
      <c r="L130" s="190"/>
      <c r="M130" s="190"/>
      <c r="N130" s="190"/>
    </row>
    <row r="131" spans="1:14" s="19" customFormat="1" ht="16.5" customHeight="1">
      <c r="A131" s="16"/>
      <c r="B131" s="16"/>
      <c r="C131" s="16"/>
      <c r="D131" s="191"/>
      <c r="E131" s="191"/>
      <c r="F131" s="191"/>
      <c r="G131" s="191"/>
      <c r="H131" s="191"/>
      <c r="I131" s="55" t="e">
        <f aca="true" t="shared" si="19" ref="I131:N131">I127+I129</f>
        <v>#REF!</v>
      </c>
      <c r="J131" s="55" t="e">
        <f t="shared" si="19"/>
        <v>#REF!</v>
      </c>
      <c r="K131" s="55" t="e">
        <f t="shared" si="19"/>
        <v>#REF!</v>
      </c>
      <c r="L131" s="55" t="e">
        <f t="shared" si="19"/>
        <v>#REF!</v>
      </c>
      <c r="M131" s="55" t="e">
        <f t="shared" si="19"/>
        <v>#REF!</v>
      </c>
      <c r="N131" s="55" t="e">
        <f t="shared" si="19"/>
        <v>#REF!</v>
      </c>
    </row>
    <row r="132" spans="1:14" s="34" customFormat="1" ht="15" customHeight="1">
      <c r="A132" s="16"/>
      <c r="B132" s="16"/>
      <c r="C132" s="16"/>
      <c r="D132" s="191" t="s">
        <v>98</v>
      </c>
      <c r="E132" s="191"/>
      <c r="F132" s="191"/>
      <c r="G132" s="191"/>
      <c r="H132" s="191"/>
      <c r="I132" s="132" t="s">
        <v>47</v>
      </c>
      <c r="J132" s="132"/>
      <c r="K132" s="132"/>
      <c r="L132" s="132"/>
      <c r="M132" s="132"/>
      <c r="N132" s="132"/>
    </row>
    <row r="133" spans="1:14" s="34" customFormat="1" ht="16.5" customHeight="1">
      <c r="A133" s="16"/>
      <c r="B133" s="16"/>
      <c r="C133" s="16"/>
      <c r="D133" s="191"/>
      <c r="E133" s="191"/>
      <c r="F133" s="191"/>
      <c r="G133" s="191"/>
      <c r="H133" s="191"/>
      <c r="I133" s="2">
        <v>97568280</v>
      </c>
      <c r="J133" s="5">
        <v>219011000</v>
      </c>
      <c r="K133" s="5">
        <v>181238000</v>
      </c>
      <c r="L133" s="5">
        <v>16769000</v>
      </c>
      <c r="M133" s="5">
        <v>214888582</v>
      </c>
      <c r="N133" s="5">
        <f>I133+J133+K133+L133+M133</f>
        <v>729474862</v>
      </c>
    </row>
    <row r="134" spans="1:14" s="34" customFormat="1" ht="16.5" customHeight="1">
      <c r="A134" s="16"/>
      <c r="B134" s="16"/>
      <c r="C134" s="16"/>
      <c r="D134" s="191"/>
      <c r="E134" s="191"/>
      <c r="F134" s="191"/>
      <c r="G134" s="191"/>
      <c r="H134" s="191"/>
      <c r="I134" s="189" t="s">
        <v>14</v>
      </c>
      <c r="J134" s="189"/>
      <c r="K134" s="189"/>
      <c r="L134" s="189"/>
      <c r="M134" s="189"/>
      <c r="N134" s="189"/>
    </row>
    <row r="135" spans="1:14" s="34" customFormat="1" ht="12.75" customHeight="1">
      <c r="A135" s="16"/>
      <c r="B135" s="16"/>
      <c r="C135" s="16" t="s">
        <v>55</v>
      </c>
      <c r="D135" s="191"/>
      <c r="E135" s="191"/>
      <c r="F135" s="191"/>
      <c r="G135" s="191"/>
      <c r="H135" s="191"/>
      <c r="I135" s="54" t="e">
        <f>SUMIF(#REF!,$C135,#REF!)</f>
        <v>#REF!</v>
      </c>
      <c r="J135" s="54" t="e">
        <f>SUMIF(#REF!,$C135,#REF!)</f>
        <v>#REF!</v>
      </c>
      <c r="K135" s="54" t="e">
        <f>SUMIF(#REF!,$C135,#REF!)</f>
        <v>#REF!</v>
      </c>
      <c r="L135" s="54" t="e">
        <f>SUMIF(#REF!,$C135,#REF!)</f>
        <v>#REF!</v>
      </c>
      <c r="M135" s="54" t="e">
        <f>SUMIF(#REF!,$C135,#REF!)</f>
        <v>#REF!</v>
      </c>
      <c r="N135" s="54" t="e">
        <f>SUMIF(#REF!,$C135,#REF!)</f>
        <v>#REF!</v>
      </c>
    </row>
    <row r="136" spans="1:14" s="34" customFormat="1" ht="14.25" customHeight="1">
      <c r="A136" s="16"/>
      <c r="B136" s="16"/>
      <c r="C136" s="16"/>
      <c r="D136" s="191"/>
      <c r="E136" s="191"/>
      <c r="F136" s="191"/>
      <c r="G136" s="191"/>
      <c r="H136" s="191"/>
      <c r="I136" s="190" t="s">
        <v>15</v>
      </c>
      <c r="J136" s="190"/>
      <c r="K136" s="190"/>
      <c r="L136" s="190"/>
      <c r="M136" s="190"/>
      <c r="N136" s="190"/>
    </row>
    <row r="137" spans="1:14" s="19" customFormat="1" ht="16.5" customHeight="1">
      <c r="A137" s="16"/>
      <c r="B137" s="16"/>
      <c r="C137" s="16"/>
      <c r="D137" s="191"/>
      <c r="E137" s="191"/>
      <c r="F137" s="191"/>
      <c r="G137" s="191"/>
      <c r="H137" s="191"/>
      <c r="I137" s="55" t="e">
        <f aca="true" t="shared" si="20" ref="I137:N137">I133+I135</f>
        <v>#REF!</v>
      </c>
      <c r="J137" s="55" t="e">
        <f t="shared" si="20"/>
        <v>#REF!</v>
      </c>
      <c r="K137" s="55" t="e">
        <f t="shared" si="20"/>
        <v>#REF!</v>
      </c>
      <c r="L137" s="55" t="e">
        <f t="shared" si="20"/>
        <v>#REF!</v>
      </c>
      <c r="M137" s="55" t="e">
        <f t="shared" si="20"/>
        <v>#REF!</v>
      </c>
      <c r="N137" s="55" t="e">
        <f t="shared" si="20"/>
        <v>#REF!</v>
      </c>
    </row>
    <row r="138" spans="1:14" s="34" customFormat="1" ht="15" customHeight="1">
      <c r="A138" s="16"/>
      <c r="B138" s="16"/>
      <c r="C138" s="16"/>
      <c r="D138" s="191" t="s">
        <v>31</v>
      </c>
      <c r="E138" s="191"/>
      <c r="F138" s="191"/>
      <c r="G138" s="191"/>
      <c r="H138" s="191"/>
      <c r="I138" s="132" t="s">
        <v>47</v>
      </c>
      <c r="J138" s="132"/>
      <c r="K138" s="132"/>
      <c r="L138" s="132"/>
      <c r="M138" s="132"/>
      <c r="N138" s="132"/>
    </row>
    <row r="139" spans="1:14" s="34" customFormat="1" ht="16.5" customHeight="1">
      <c r="A139" s="16"/>
      <c r="B139" s="16"/>
      <c r="C139" s="16"/>
      <c r="D139" s="191"/>
      <c r="E139" s="191"/>
      <c r="F139" s="191"/>
      <c r="G139" s="191"/>
      <c r="H139" s="191"/>
      <c r="I139" s="2">
        <v>25549000</v>
      </c>
      <c r="J139" s="5">
        <v>10931000</v>
      </c>
      <c r="K139" s="5">
        <v>12593000</v>
      </c>
      <c r="L139" s="5">
        <v>14788000</v>
      </c>
      <c r="M139" s="5">
        <v>19813000</v>
      </c>
      <c r="N139" s="5">
        <f>I139+J139+K139+L139+M139</f>
        <v>83674000</v>
      </c>
    </row>
    <row r="140" spans="1:14" s="34" customFormat="1" ht="16.5" customHeight="1">
      <c r="A140" s="16"/>
      <c r="B140" s="16"/>
      <c r="C140" s="16"/>
      <c r="D140" s="191"/>
      <c r="E140" s="191"/>
      <c r="F140" s="191"/>
      <c r="G140" s="191"/>
      <c r="H140" s="191"/>
      <c r="I140" s="189" t="s">
        <v>14</v>
      </c>
      <c r="J140" s="189"/>
      <c r="K140" s="189"/>
      <c r="L140" s="189"/>
      <c r="M140" s="189"/>
      <c r="N140" s="189"/>
    </row>
    <row r="141" spans="1:14" s="34" customFormat="1" ht="12.75" customHeight="1">
      <c r="A141" s="16"/>
      <c r="B141" s="16"/>
      <c r="C141" s="16" t="s">
        <v>56</v>
      </c>
      <c r="D141" s="191"/>
      <c r="E141" s="191"/>
      <c r="F141" s="191"/>
      <c r="G141" s="191"/>
      <c r="H141" s="191"/>
      <c r="I141" s="54" t="e">
        <f>SUMIF(#REF!,$C141,#REF!)</f>
        <v>#REF!</v>
      </c>
      <c r="J141" s="54" t="e">
        <f>SUMIF(#REF!,$C141,#REF!)</f>
        <v>#REF!</v>
      </c>
      <c r="K141" s="54" t="e">
        <f>SUMIF(#REF!,$C141,#REF!)</f>
        <v>#REF!</v>
      </c>
      <c r="L141" s="54" t="e">
        <f>SUMIF(#REF!,$C141,#REF!)</f>
        <v>#REF!</v>
      </c>
      <c r="M141" s="54" t="e">
        <f>SUMIF(#REF!,$C141,#REF!)</f>
        <v>#REF!</v>
      </c>
      <c r="N141" s="54" t="e">
        <f>SUMIF(#REF!,$C141,#REF!)</f>
        <v>#REF!</v>
      </c>
    </row>
    <row r="142" spans="1:14" s="34" customFormat="1" ht="14.25" customHeight="1">
      <c r="A142" s="16"/>
      <c r="B142" s="16"/>
      <c r="C142" s="16"/>
      <c r="D142" s="191"/>
      <c r="E142" s="191"/>
      <c r="F142" s="191"/>
      <c r="G142" s="191"/>
      <c r="H142" s="191"/>
      <c r="I142" s="190" t="s">
        <v>15</v>
      </c>
      <c r="J142" s="190"/>
      <c r="K142" s="190"/>
      <c r="L142" s="190"/>
      <c r="M142" s="190"/>
      <c r="N142" s="190"/>
    </row>
    <row r="143" spans="1:14" s="19" customFormat="1" ht="16.5" customHeight="1">
      <c r="A143" s="16"/>
      <c r="B143" s="16"/>
      <c r="C143" s="16"/>
      <c r="D143" s="191"/>
      <c r="E143" s="191"/>
      <c r="F143" s="191"/>
      <c r="G143" s="191"/>
      <c r="H143" s="191"/>
      <c r="I143" s="55" t="e">
        <f aca="true" t="shared" si="21" ref="I143:N143">I139+I141</f>
        <v>#REF!</v>
      </c>
      <c r="J143" s="55" t="e">
        <f t="shared" si="21"/>
        <v>#REF!</v>
      </c>
      <c r="K143" s="55" t="e">
        <f t="shared" si="21"/>
        <v>#REF!</v>
      </c>
      <c r="L143" s="55" t="e">
        <f t="shared" si="21"/>
        <v>#REF!</v>
      </c>
      <c r="M143" s="55" t="e">
        <f t="shared" si="21"/>
        <v>#REF!</v>
      </c>
      <c r="N143" s="55" t="e">
        <f t="shared" si="21"/>
        <v>#REF!</v>
      </c>
    </row>
    <row r="144" spans="1:14" s="34" customFormat="1" ht="15" customHeight="1">
      <c r="A144" s="16"/>
      <c r="B144" s="16"/>
      <c r="C144" s="16"/>
      <c r="D144" s="191" t="s">
        <v>32</v>
      </c>
      <c r="E144" s="191"/>
      <c r="F144" s="191"/>
      <c r="G144" s="191"/>
      <c r="H144" s="191"/>
      <c r="I144" s="132" t="s">
        <v>47</v>
      </c>
      <c r="J144" s="132"/>
      <c r="K144" s="132"/>
      <c r="L144" s="132"/>
      <c r="M144" s="132"/>
      <c r="N144" s="132"/>
    </row>
    <row r="145" spans="1:14" s="34" customFormat="1" ht="16.5" customHeight="1">
      <c r="A145" s="16"/>
      <c r="B145" s="16"/>
      <c r="C145" s="16"/>
      <c r="D145" s="191"/>
      <c r="E145" s="191"/>
      <c r="F145" s="191"/>
      <c r="G145" s="191"/>
      <c r="H145" s="191"/>
      <c r="I145" s="2">
        <v>164066000</v>
      </c>
      <c r="J145" s="5">
        <v>210868000</v>
      </c>
      <c r="K145" s="5">
        <v>160527000</v>
      </c>
      <c r="L145" s="5">
        <v>2700000</v>
      </c>
      <c r="M145" s="5">
        <v>47700000</v>
      </c>
      <c r="N145" s="5">
        <f>I145+J145+K145+L145+M145</f>
        <v>585861000</v>
      </c>
    </row>
    <row r="146" spans="1:14" s="34" customFormat="1" ht="16.5" customHeight="1">
      <c r="A146" s="16"/>
      <c r="B146" s="16"/>
      <c r="C146" s="16"/>
      <c r="D146" s="191"/>
      <c r="E146" s="191"/>
      <c r="F146" s="191"/>
      <c r="G146" s="191"/>
      <c r="H146" s="191"/>
      <c r="I146" s="189" t="s">
        <v>14</v>
      </c>
      <c r="J146" s="189"/>
      <c r="K146" s="189"/>
      <c r="L146" s="189"/>
      <c r="M146" s="189"/>
      <c r="N146" s="189"/>
    </row>
    <row r="147" spans="1:14" s="34" customFormat="1" ht="12.75" customHeight="1">
      <c r="A147" s="16"/>
      <c r="B147" s="16"/>
      <c r="C147" s="16" t="s">
        <v>57</v>
      </c>
      <c r="D147" s="191"/>
      <c r="E147" s="191"/>
      <c r="F147" s="191"/>
      <c r="G147" s="191"/>
      <c r="H147" s="191"/>
      <c r="I147" s="54" t="e">
        <f>SUMIF(#REF!,$C147,#REF!)</f>
        <v>#REF!</v>
      </c>
      <c r="J147" s="54" t="e">
        <f>SUMIF(#REF!,$C147,#REF!)</f>
        <v>#REF!</v>
      </c>
      <c r="K147" s="54" t="e">
        <f>SUMIF(#REF!,$C147,#REF!)</f>
        <v>#REF!</v>
      </c>
      <c r="L147" s="54" t="e">
        <f>SUMIF(#REF!,$C147,#REF!)</f>
        <v>#REF!</v>
      </c>
      <c r="M147" s="54" t="e">
        <f>SUMIF(#REF!,$C147,#REF!)</f>
        <v>#REF!</v>
      </c>
      <c r="N147" s="54" t="e">
        <f>SUMIF(#REF!,$C147,#REF!)</f>
        <v>#REF!</v>
      </c>
    </row>
    <row r="148" spans="1:14" s="34" customFormat="1" ht="14.25" customHeight="1">
      <c r="A148" s="16"/>
      <c r="B148" s="16"/>
      <c r="C148" s="16"/>
      <c r="D148" s="191"/>
      <c r="E148" s="191"/>
      <c r="F148" s="191"/>
      <c r="G148" s="191"/>
      <c r="H148" s="191"/>
      <c r="I148" s="190" t="s">
        <v>15</v>
      </c>
      <c r="J148" s="190"/>
      <c r="K148" s="190"/>
      <c r="L148" s="190"/>
      <c r="M148" s="190"/>
      <c r="N148" s="190"/>
    </row>
    <row r="149" spans="1:14" s="19" customFormat="1" ht="16.5" customHeight="1">
      <c r="A149" s="16"/>
      <c r="B149" s="16"/>
      <c r="C149" s="16"/>
      <c r="D149" s="191"/>
      <c r="E149" s="191"/>
      <c r="F149" s="191"/>
      <c r="G149" s="191"/>
      <c r="H149" s="191"/>
      <c r="I149" s="55" t="e">
        <f aca="true" t="shared" si="22" ref="I149:N149">I145+I147</f>
        <v>#REF!</v>
      </c>
      <c r="J149" s="55" t="e">
        <f t="shared" si="22"/>
        <v>#REF!</v>
      </c>
      <c r="K149" s="55" t="e">
        <f t="shared" si="22"/>
        <v>#REF!</v>
      </c>
      <c r="L149" s="55" t="e">
        <f t="shared" si="22"/>
        <v>#REF!</v>
      </c>
      <c r="M149" s="55" t="e">
        <f t="shared" si="22"/>
        <v>#REF!</v>
      </c>
      <c r="N149" s="55" t="e">
        <f t="shared" si="22"/>
        <v>#REF!</v>
      </c>
    </row>
    <row r="150" spans="1:14" s="34" customFormat="1" ht="15" customHeight="1">
      <c r="A150" s="16"/>
      <c r="B150" s="16"/>
      <c r="C150" s="16"/>
      <c r="D150" s="191" t="s">
        <v>33</v>
      </c>
      <c r="E150" s="191"/>
      <c r="F150" s="191"/>
      <c r="G150" s="191"/>
      <c r="H150" s="191"/>
      <c r="I150" s="132" t="s">
        <v>47</v>
      </c>
      <c r="J150" s="132"/>
      <c r="K150" s="132"/>
      <c r="L150" s="132"/>
      <c r="M150" s="132"/>
      <c r="N150" s="132"/>
    </row>
    <row r="151" spans="1:14" s="34" customFormat="1" ht="16.5" customHeight="1">
      <c r="A151" s="16"/>
      <c r="B151" s="16"/>
      <c r="C151" s="16"/>
      <c r="D151" s="191"/>
      <c r="E151" s="191"/>
      <c r="F151" s="191"/>
      <c r="G151" s="191"/>
      <c r="H151" s="191"/>
      <c r="I151" s="2">
        <v>9608000</v>
      </c>
      <c r="J151" s="5">
        <v>6128000</v>
      </c>
      <c r="K151" s="5">
        <v>253000</v>
      </c>
      <c r="L151" s="5"/>
      <c r="M151" s="5"/>
      <c r="N151" s="5">
        <f>I151+J151+K151+L151+M151</f>
        <v>15989000</v>
      </c>
    </row>
    <row r="152" spans="1:14" s="34" customFormat="1" ht="16.5" customHeight="1">
      <c r="A152" s="16"/>
      <c r="B152" s="16"/>
      <c r="C152" s="16"/>
      <c r="D152" s="191"/>
      <c r="E152" s="191"/>
      <c r="F152" s="191"/>
      <c r="G152" s="191"/>
      <c r="H152" s="191"/>
      <c r="I152" s="189" t="s">
        <v>14</v>
      </c>
      <c r="J152" s="189"/>
      <c r="K152" s="189"/>
      <c r="L152" s="189"/>
      <c r="M152" s="189"/>
      <c r="N152" s="189"/>
    </row>
    <row r="153" spans="1:14" s="34" customFormat="1" ht="12.75" customHeight="1">
      <c r="A153" s="16"/>
      <c r="B153" s="16"/>
      <c r="C153" s="16" t="s">
        <v>58</v>
      </c>
      <c r="D153" s="191"/>
      <c r="E153" s="191"/>
      <c r="F153" s="191"/>
      <c r="G153" s="191"/>
      <c r="H153" s="191"/>
      <c r="I153" s="54" t="e">
        <f>SUMIF(#REF!,$C153,#REF!)</f>
        <v>#REF!</v>
      </c>
      <c r="J153" s="54" t="e">
        <f>SUMIF(#REF!,$C153,#REF!)</f>
        <v>#REF!</v>
      </c>
      <c r="K153" s="54" t="e">
        <f>SUMIF(#REF!,$C153,#REF!)</f>
        <v>#REF!</v>
      </c>
      <c r="L153" s="54" t="e">
        <f>SUMIF(#REF!,$C153,#REF!)</f>
        <v>#REF!</v>
      </c>
      <c r="M153" s="54" t="e">
        <f>SUMIF(#REF!,$C153,#REF!)</f>
        <v>#REF!</v>
      </c>
      <c r="N153" s="54" t="e">
        <f>SUMIF(#REF!,$C153,#REF!)</f>
        <v>#REF!</v>
      </c>
    </row>
    <row r="154" spans="1:14" s="34" customFormat="1" ht="14.25" customHeight="1">
      <c r="A154" s="16"/>
      <c r="B154" s="16"/>
      <c r="C154" s="16"/>
      <c r="D154" s="191"/>
      <c r="E154" s="191"/>
      <c r="F154" s="191"/>
      <c r="G154" s="191"/>
      <c r="H154" s="191"/>
      <c r="I154" s="190" t="s">
        <v>15</v>
      </c>
      <c r="J154" s="190"/>
      <c r="K154" s="190"/>
      <c r="L154" s="190"/>
      <c r="M154" s="190"/>
      <c r="N154" s="190"/>
    </row>
    <row r="155" spans="1:14" s="19" customFormat="1" ht="16.5" customHeight="1">
      <c r="A155" s="16"/>
      <c r="B155" s="16"/>
      <c r="C155" s="16"/>
      <c r="D155" s="191"/>
      <c r="E155" s="191"/>
      <c r="F155" s="191"/>
      <c r="G155" s="191"/>
      <c r="H155" s="191"/>
      <c r="I155" s="55" t="e">
        <f aca="true" t="shared" si="23" ref="I155:N155">I151+I153</f>
        <v>#REF!</v>
      </c>
      <c r="J155" s="55" t="e">
        <f t="shared" si="23"/>
        <v>#REF!</v>
      </c>
      <c r="K155" s="55" t="e">
        <f t="shared" si="23"/>
        <v>#REF!</v>
      </c>
      <c r="L155" s="55" t="e">
        <f t="shared" si="23"/>
        <v>#REF!</v>
      </c>
      <c r="M155" s="55" t="e">
        <f t="shared" si="23"/>
        <v>#REF!</v>
      </c>
      <c r="N155" s="55" t="e">
        <f t="shared" si="23"/>
        <v>#REF!</v>
      </c>
    </row>
    <row r="156" spans="1:14" s="34" customFormat="1" ht="15" customHeight="1">
      <c r="A156" s="16"/>
      <c r="B156" s="16"/>
      <c r="C156" s="16"/>
      <c r="D156" s="191" t="s">
        <v>34</v>
      </c>
      <c r="E156" s="191"/>
      <c r="F156" s="191"/>
      <c r="G156" s="191"/>
      <c r="H156" s="191"/>
      <c r="I156" s="132" t="s">
        <v>47</v>
      </c>
      <c r="J156" s="132"/>
      <c r="K156" s="132"/>
      <c r="L156" s="132"/>
      <c r="M156" s="132"/>
      <c r="N156" s="132"/>
    </row>
    <row r="157" spans="1:14" s="34" customFormat="1" ht="16.5" customHeight="1">
      <c r="A157" s="16"/>
      <c r="B157" s="16"/>
      <c r="C157" s="16"/>
      <c r="D157" s="191"/>
      <c r="E157" s="191"/>
      <c r="F157" s="191"/>
      <c r="G157" s="191"/>
      <c r="H157" s="191"/>
      <c r="I157" s="2">
        <v>142914877</v>
      </c>
      <c r="J157" s="5">
        <v>220000000</v>
      </c>
      <c r="K157" s="5">
        <v>120350000</v>
      </c>
      <c r="L157" s="5">
        <v>47200000</v>
      </c>
      <c r="M157" s="5">
        <v>40050000</v>
      </c>
      <c r="N157" s="5">
        <v>570514877</v>
      </c>
    </row>
    <row r="158" spans="1:14" s="34" customFormat="1" ht="16.5" customHeight="1">
      <c r="A158" s="16"/>
      <c r="B158" s="16"/>
      <c r="C158" s="16"/>
      <c r="D158" s="191"/>
      <c r="E158" s="191"/>
      <c r="F158" s="191"/>
      <c r="G158" s="191"/>
      <c r="H158" s="191"/>
      <c r="I158" s="189" t="s">
        <v>14</v>
      </c>
      <c r="J158" s="189"/>
      <c r="K158" s="189"/>
      <c r="L158" s="189"/>
      <c r="M158" s="189"/>
      <c r="N158" s="189"/>
    </row>
    <row r="159" spans="1:14" s="34" customFormat="1" ht="12.75" customHeight="1">
      <c r="A159" s="16"/>
      <c r="B159" s="16"/>
      <c r="C159" s="16" t="s">
        <v>49</v>
      </c>
      <c r="D159" s="191"/>
      <c r="E159" s="191"/>
      <c r="F159" s="191"/>
      <c r="G159" s="191"/>
      <c r="H159" s="191"/>
      <c r="I159" s="54" t="e">
        <f>SUMIF(#REF!,$C159,#REF!)</f>
        <v>#REF!</v>
      </c>
      <c r="J159" s="54" t="e">
        <f>SUMIF(#REF!,$C159,#REF!)</f>
        <v>#REF!</v>
      </c>
      <c r="K159" s="54" t="e">
        <f>SUMIF(#REF!,$C159,#REF!)</f>
        <v>#REF!</v>
      </c>
      <c r="L159" s="54" t="e">
        <f>SUMIF(#REF!,$C159,#REF!)</f>
        <v>#REF!</v>
      </c>
      <c r="M159" s="54" t="e">
        <f>SUMIF(#REF!,$C159,#REF!)</f>
        <v>#REF!</v>
      </c>
      <c r="N159" s="54" t="e">
        <f>SUMIF(#REF!,$C159,#REF!)</f>
        <v>#REF!</v>
      </c>
    </row>
    <row r="160" spans="1:14" s="34" customFormat="1" ht="14.25" customHeight="1">
      <c r="A160" s="16"/>
      <c r="B160" s="16"/>
      <c r="C160" s="16"/>
      <c r="D160" s="191"/>
      <c r="E160" s="191"/>
      <c r="F160" s="191"/>
      <c r="G160" s="191"/>
      <c r="H160" s="191"/>
      <c r="I160" s="190" t="s">
        <v>15</v>
      </c>
      <c r="J160" s="190"/>
      <c r="K160" s="190"/>
      <c r="L160" s="190"/>
      <c r="M160" s="190"/>
      <c r="N160" s="190"/>
    </row>
    <row r="161" spans="1:14" s="19" customFormat="1" ht="16.5" customHeight="1">
      <c r="A161" s="16"/>
      <c r="B161" s="16"/>
      <c r="C161" s="16"/>
      <c r="D161" s="191"/>
      <c r="E161" s="191"/>
      <c r="F161" s="191"/>
      <c r="G161" s="191"/>
      <c r="H161" s="191"/>
      <c r="I161" s="55" t="e">
        <f aca="true" t="shared" si="24" ref="I161:N161">I157+I159</f>
        <v>#REF!</v>
      </c>
      <c r="J161" s="55" t="e">
        <f t="shared" si="24"/>
        <v>#REF!</v>
      </c>
      <c r="K161" s="55" t="e">
        <f t="shared" si="24"/>
        <v>#REF!</v>
      </c>
      <c r="L161" s="55" t="e">
        <f t="shared" si="24"/>
        <v>#REF!</v>
      </c>
      <c r="M161" s="55" t="e">
        <f t="shared" si="24"/>
        <v>#REF!</v>
      </c>
      <c r="N161" s="55" t="e">
        <f t="shared" si="24"/>
        <v>#REF!</v>
      </c>
    </row>
    <row r="162" spans="1:14" s="34" customFormat="1" ht="15" customHeight="1">
      <c r="A162" s="16"/>
      <c r="B162" s="16"/>
      <c r="C162" s="16"/>
      <c r="D162" s="191" t="s">
        <v>35</v>
      </c>
      <c r="E162" s="191"/>
      <c r="F162" s="191"/>
      <c r="G162" s="191"/>
      <c r="H162" s="191"/>
      <c r="I162" s="132" t="s">
        <v>47</v>
      </c>
      <c r="J162" s="132"/>
      <c r="K162" s="132"/>
      <c r="L162" s="132"/>
      <c r="M162" s="132"/>
      <c r="N162" s="132"/>
    </row>
    <row r="163" spans="1:14" s="34" customFormat="1" ht="16.5" customHeight="1">
      <c r="A163" s="16"/>
      <c r="B163" s="16"/>
      <c r="C163" s="16"/>
      <c r="D163" s="191"/>
      <c r="E163" s="191"/>
      <c r="F163" s="191"/>
      <c r="G163" s="191"/>
      <c r="H163" s="191"/>
      <c r="I163" s="2">
        <v>18444000</v>
      </c>
      <c r="J163" s="5">
        <v>5942000</v>
      </c>
      <c r="K163" s="5">
        <v>5900000</v>
      </c>
      <c r="L163" s="5">
        <v>500000</v>
      </c>
      <c r="M163" s="5">
        <v>10000000</v>
      </c>
      <c r="N163" s="5">
        <f>I163+J163+K163+L163+M163</f>
        <v>40786000</v>
      </c>
    </row>
    <row r="164" spans="1:14" s="34" customFormat="1" ht="16.5" customHeight="1">
      <c r="A164" s="16"/>
      <c r="B164" s="16"/>
      <c r="C164" s="16"/>
      <c r="D164" s="191"/>
      <c r="E164" s="191"/>
      <c r="F164" s="191"/>
      <c r="G164" s="191"/>
      <c r="H164" s="191"/>
      <c r="I164" s="189" t="s">
        <v>14</v>
      </c>
      <c r="J164" s="189"/>
      <c r="K164" s="189"/>
      <c r="L164" s="189"/>
      <c r="M164" s="189"/>
      <c r="N164" s="189"/>
    </row>
    <row r="165" spans="1:14" s="34" customFormat="1" ht="12.75" customHeight="1">
      <c r="A165" s="16"/>
      <c r="B165" s="16"/>
      <c r="C165" s="16" t="s">
        <v>59</v>
      </c>
      <c r="D165" s="191"/>
      <c r="E165" s="191"/>
      <c r="F165" s="191"/>
      <c r="G165" s="191"/>
      <c r="H165" s="191"/>
      <c r="I165" s="54" t="e">
        <f>SUMIF(#REF!,$C165,#REF!)</f>
        <v>#REF!</v>
      </c>
      <c r="J165" s="54" t="e">
        <f>SUMIF(#REF!,$C165,#REF!)</f>
        <v>#REF!</v>
      </c>
      <c r="K165" s="54" t="e">
        <f>SUMIF(#REF!,$C165,#REF!)</f>
        <v>#REF!</v>
      </c>
      <c r="L165" s="54" t="e">
        <f>SUMIF(#REF!,$C165,#REF!)</f>
        <v>#REF!</v>
      </c>
      <c r="M165" s="54" t="e">
        <f>SUMIF(#REF!,$C165,#REF!)</f>
        <v>#REF!</v>
      </c>
      <c r="N165" s="54" t="e">
        <f>SUMIF(#REF!,$C165,#REF!)</f>
        <v>#REF!</v>
      </c>
    </row>
    <row r="166" spans="1:14" s="34" customFormat="1" ht="14.25" customHeight="1">
      <c r="A166" s="16"/>
      <c r="B166" s="16"/>
      <c r="C166" s="16"/>
      <c r="D166" s="191"/>
      <c r="E166" s="191"/>
      <c r="F166" s="191"/>
      <c r="G166" s="191"/>
      <c r="H166" s="191"/>
      <c r="I166" s="190" t="s">
        <v>15</v>
      </c>
      <c r="J166" s="190"/>
      <c r="K166" s="190"/>
      <c r="L166" s="190"/>
      <c r="M166" s="190"/>
      <c r="N166" s="190"/>
    </row>
    <row r="167" spans="1:14" s="19" customFormat="1" ht="16.5" customHeight="1">
      <c r="A167" s="16"/>
      <c r="B167" s="16"/>
      <c r="C167" s="16"/>
      <c r="D167" s="191"/>
      <c r="E167" s="191"/>
      <c r="F167" s="191"/>
      <c r="G167" s="191"/>
      <c r="H167" s="191"/>
      <c r="I167" s="55" t="e">
        <f aca="true" t="shared" si="25" ref="I167:N167">I163+I165</f>
        <v>#REF!</v>
      </c>
      <c r="J167" s="55" t="e">
        <f t="shared" si="25"/>
        <v>#REF!</v>
      </c>
      <c r="K167" s="55" t="e">
        <f t="shared" si="25"/>
        <v>#REF!</v>
      </c>
      <c r="L167" s="55" t="e">
        <f t="shared" si="25"/>
        <v>#REF!</v>
      </c>
      <c r="M167" s="55" t="e">
        <f t="shared" si="25"/>
        <v>#REF!</v>
      </c>
      <c r="N167" s="55" t="e">
        <f t="shared" si="25"/>
        <v>#REF!</v>
      </c>
    </row>
    <row r="168" spans="1:14" s="19" customFormat="1" ht="28.5" customHeight="1">
      <c r="A168" s="16"/>
      <c r="B168" s="16"/>
      <c r="C168" s="16"/>
      <c r="D168" s="197" t="s">
        <v>37</v>
      </c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</row>
    <row r="169" spans="1:14" s="34" customFormat="1" ht="15" customHeight="1">
      <c r="A169" s="16"/>
      <c r="B169" s="16"/>
      <c r="C169" s="16"/>
      <c r="D169" s="196" t="s">
        <v>92</v>
      </c>
      <c r="E169" s="196"/>
      <c r="F169" s="196"/>
      <c r="G169" s="196"/>
      <c r="H169" s="196"/>
      <c r="I169" s="132" t="s">
        <v>47</v>
      </c>
      <c r="J169" s="132"/>
      <c r="K169" s="132"/>
      <c r="L169" s="132"/>
      <c r="M169" s="132"/>
      <c r="N169" s="132"/>
    </row>
    <row r="170" spans="1:14" s="34" customFormat="1" ht="16.5" customHeight="1">
      <c r="A170" s="16"/>
      <c r="B170" s="16"/>
      <c r="C170" s="16"/>
      <c r="D170" s="196"/>
      <c r="E170" s="196"/>
      <c r="F170" s="196"/>
      <c r="G170" s="196"/>
      <c r="H170" s="196"/>
      <c r="I170" s="2">
        <f aca="true" t="shared" si="26" ref="I170:N174">I243+I316+I389+I462+I535+I608+I681+I754+I827+I900+I973+I1046+I1119+I1192+I1265+I1338+I1411+I1484</f>
        <v>228937030</v>
      </c>
      <c r="J170" s="2">
        <f t="shared" si="26"/>
        <v>223731642</v>
      </c>
      <c r="K170" s="2">
        <f t="shared" si="26"/>
        <v>208197161</v>
      </c>
      <c r="L170" s="2">
        <f t="shared" si="26"/>
        <v>186174000</v>
      </c>
      <c r="M170" s="2">
        <f t="shared" si="26"/>
        <v>125702000</v>
      </c>
      <c r="N170" s="2">
        <f t="shared" si="26"/>
        <v>972741833</v>
      </c>
    </row>
    <row r="171" spans="1:14" s="34" customFormat="1" ht="16.5" customHeight="1">
      <c r="A171" s="16"/>
      <c r="B171" s="16"/>
      <c r="C171" s="16"/>
      <c r="D171" s="196"/>
      <c r="E171" s="196"/>
      <c r="F171" s="196"/>
      <c r="G171" s="196"/>
      <c r="H171" s="196"/>
      <c r="I171" s="189" t="s">
        <v>14</v>
      </c>
      <c r="J171" s="189"/>
      <c r="K171" s="189"/>
      <c r="L171" s="189"/>
      <c r="M171" s="189"/>
      <c r="N171" s="189"/>
    </row>
    <row r="172" spans="1:14" s="34" customFormat="1" ht="12.75" customHeight="1">
      <c r="A172" s="16"/>
      <c r="B172" s="16"/>
      <c r="C172" s="16" t="s">
        <v>48</v>
      </c>
      <c r="D172" s="196"/>
      <c r="E172" s="196"/>
      <c r="F172" s="196"/>
      <c r="G172" s="196"/>
      <c r="H172" s="196"/>
      <c r="I172" s="25" t="e">
        <f t="shared" si="26"/>
        <v>#REF!</v>
      </c>
      <c r="J172" s="25" t="e">
        <f t="shared" si="26"/>
        <v>#REF!</v>
      </c>
      <c r="K172" s="25" t="e">
        <f t="shared" si="26"/>
        <v>#REF!</v>
      </c>
      <c r="L172" s="25" t="e">
        <f t="shared" si="26"/>
        <v>#REF!</v>
      </c>
      <c r="M172" s="25" t="e">
        <f t="shared" si="26"/>
        <v>#REF!</v>
      </c>
      <c r="N172" s="25" t="e">
        <f t="shared" si="26"/>
        <v>#REF!</v>
      </c>
    </row>
    <row r="173" spans="1:14" s="34" customFormat="1" ht="14.25" customHeight="1">
      <c r="A173" s="16"/>
      <c r="B173" s="16"/>
      <c r="C173" s="16"/>
      <c r="D173" s="196"/>
      <c r="E173" s="196"/>
      <c r="F173" s="196"/>
      <c r="G173" s="196"/>
      <c r="H173" s="196"/>
      <c r="I173" s="190" t="s">
        <v>15</v>
      </c>
      <c r="J173" s="190"/>
      <c r="K173" s="190"/>
      <c r="L173" s="190"/>
      <c r="M173" s="190"/>
      <c r="N173" s="190"/>
    </row>
    <row r="174" spans="1:14" s="19" customFormat="1" ht="16.5" customHeight="1">
      <c r="A174" s="16"/>
      <c r="B174" s="16"/>
      <c r="C174" s="16"/>
      <c r="D174" s="196"/>
      <c r="E174" s="196"/>
      <c r="F174" s="196"/>
      <c r="G174" s="196"/>
      <c r="H174" s="196"/>
      <c r="I174" s="2" t="e">
        <f t="shared" si="26"/>
        <v>#REF!</v>
      </c>
      <c r="J174" s="2" t="e">
        <f t="shared" si="26"/>
        <v>#REF!</v>
      </c>
      <c r="K174" s="2" t="e">
        <f t="shared" si="26"/>
        <v>#REF!</v>
      </c>
      <c r="L174" s="2" t="e">
        <f t="shared" si="26"/>
        <v>#REF!</v>
      </c>
      <c r="M174" s="2" t="e">
        <f t="shared" si="26"/>
        <v>#REF!</v>
      </c>
      <c r="N174" s="2" t="e">
        <f t="shared" si="26"/>
        <v>#REF!</v>
      </c>
    </row>
    <row r="175" spans="1:14" s="34" customFormat="1" ht="15" customHeight="1">
      <c r="A175" s="16"/>
      <c r="B175" s="16"/>
      <c r="C175" s="16"/>
      <c r="D175" s="196" t="s">
        <v>93</v>
      </c>
      <c r="E175" s="196"/>
      <c r="F175" s="196"/>
      <c r="G175" s="196"/>
      <c r="H175" s="196"/>
      <c r="I175" s="132" t="s">
        <v>47</v>
      </c>
      <c r="J175" s="132"/>
      <c r="K175" s="132"/>
      <c r="L175" s="132"/>
      <c r="M175" s="132"/>
      <c r="N175" s="132"/>
    </row>
    <row r="176" spans="1:14" s="34" customFormat="1" ht="16.5" customHeight="1">
      <c r="A176" s="16"/>
      <c r="B176" s="16"/>
      <c r="C176" s="16"/>
      <c r="D176" s="196"/>
      <c r="E176" s="196"/>
      <c r="F176" s="196"/>
      <c r="G176" s="196"/>
      <c r="H176" s="196"/>
      <c r="I176" s="2">
        <f aca="true" t="shared" si="27" ref="I176:N180">I249+I322+I395+I468+I541+I614+I687+I760+I833+I906+I979+I1052+I1125+I1198+I1271+I1344+I1417+I1490</f>
        <v>0</v>
      </c>
      <c r="J176" s="2">
        <f t="shared" si="27"/>
        <v>125000</v>
      </c>
      <c r="K176" s="2">
        <f t="shared" si="27"/>
        <v>1050000</v>
      </c>
      <c r="L176" s="2">
        <f t="shared" si="27"/>
        <v>6000000</v>
      </c>
      <c r="M176" s="2">
        <f t="shared" si="27"/>
        <v>6000000</v>
      </c>
      <c r="N176" s="2">
        <f t="shared" si="27"/>
        <v>13175000</v>
      </c>
    </row>
    <row r="177" spans="1:14" s="34" customFormat="1" ht="16.5" customHeight="1">
      <c r="A177" s="16"/>
      <c r="B177" s="16"/>
      <c r="C177" s="16"/>
      <c r="D177" s="196"/>
      <c r="E177" s="196"/>
      <c r="F177" s="196"/>
      <c r="G177" s="196"/>
      <c r="H177" s="196"/>
      <c r="I177" s="189" t="s">
        <v>14</v>
      </c>
      <c r="J177" s="189"/>
      <c r="K177" s="189"/>
      <c r="L177" s="189"/>
      <c r="M177" s="189"/>
      <c r="N177" s="189"/>
    </row>
    <row r="178" spans="1:14" s="34" customFormat="1" ht="12.75" customHeight="1">
      <c r="A178" s="16"/>
      <c r="B178" s="16"/>
      <c r="C178" s="16" t="s">
        <v>50</v>
      </c>
      <c r="D178" s="196"/>
      <c r="E178" s="196"/>
      <c r="F178" s="196"/>
      <c r="G178" s="196"/>
      <c r="H178" s="196"/>
      <c r="I178" s="25" t="e">
        <f t="shared" si="27"/>
        <v>#REF!</v>
      </c>
      <c r="J178" s="25" t="e">
        <f t="shared" si="27"/>
        <v>#REF!</v>
      </c>
      <c r="K178" s="25" t="e">
        <f t="shared" si="27"/>
        <v>#REF!</v>
      </c>
      <c r="L178" s="25" t="e">
        <f t="shared" si="27"/>
        <v>#REF!</v>
      </c>
      <c r="M178" s="25" t="e">
        <f t="shared" si="27"/>
        <v>#REF!</v>
      </c>
      <c r="N178" s="25" t="e">
        <f t="shared" si="27"/>
        <v>#REF!</v>
      </c>
    </row>
    <row r="179" spans="1:14" s="34" customFormat="1" ht="14.25" customHeight="1">
      <c r="A179" s="16"/>
      <c r="B179" s="16"/>
      <c r="C179" s="16"/>
      <c r="D179" s="196"/>
      <c r="E179" s="196"/>
      <c r="F179" s="196"/>
      <c r="G179" s="196"/>
      <c r="H179" s="196"/>
      <c r="I179" s="190" t="s">
        <v>15</v>
      </c>
      <c r="J179" s="190"/>
      <c r="K179" s="190"/>
      <c r="L179" s="190"/>
      <c r="M179" s="190"/>
      <c r="N179" s="190"/>
    </row>
    <row r="180" spans="1:14" s="19" customFormat="1" ht="16.5" customHeight="1">
      <c r="A180" s="16"/>
      <c r="B180" s="16"/>
      <c r="C180" s="16"/>
      <c r="D180" s="196"/>
      <c r="E180" s="196"/>
      <c r="F180" s="196"/>
      <c r="G180" s="196"/>
      <c r="H180" s="196"/>
      <c r="I180" s="2" t="e">
        <f t="shared" si="27"/>
        <v>#REF!</v>
      </c>
      <c r="J180" s="2" t="e">
        <f t="shared" si="27"/>
        <v>#REF!</v>
      </c>
      <c r="K180" s="2" t="e">
        <f t="shared" si="27"/>
        <v>#REF!</v>
      </c>
      <c r="L180" s="2" t="e">
        <f t="shared" si="27"/>
        <v>#REF!</v>
      </c>
      <c r="M180" s="2" t="e">
        <f t="shared" si="27"/>
        <v>#REF!</v>
      </c>
      <c r="N180" s="2" t="e">
        <f t="shared" si="27"/>
        <v>#REF!</v>
      </c>
    </row>
    <row r="181" spans="1:14" s="34" customFormat="1" ht="15" customHeight="1">
      <c r="A181" s="16"/>
      <c r="B181" s="16"/>
      <c r="C181" s="16"/>
      <c r="D181" s="196" t="s">
        <v>94</v>
      </c>
      <c r="E181" s="196"/>
      <c r="F181" s="196"/>
      <c r="G181" s="196"/>
      <c r="H181" s="196"/>
      <c r="I181" s="132" t="s">
        <v>47</v>
      </c>
      <c r="J181" s="132"/>
      <c r="K181" s="132"/>
      <c r="L181" s="132"/>
      <c r="M181" s="132"/>
      <c r="N181" s="132"/>
    </row>
    <row r="182" spans="1:14" s="34" customFormat="1" ht="16.5" customHeight="1">
      <c r="A182" s="16"/>
      <c r="B182" s="16"/>
      <c r="C182" s="16"/>
      <c r="D182" s="196"/>
      <c r="E182" s="196"/>
      <c r="F182" s="196"/>
      <c r="G182" s="196"/>
      <c r="H182" s="196"/>
      <c r="I182" s="2">
        <f aca="true" t="shared" si="28" ref="I182:N186">I255+I328+I401+I474+I547+I620+I693+I766+I839+I912+I985+I1058+I1131+I1204+I1277+I1350+I1423+I1496</f>
        <v>14063241</v>
      </c>
      <c r="J182" s="2">
        <f t="shared" si="28"/>
        <v>14008000</v>
      </c>
      <c r="K182" s="2">
        <f t="shared" si="28"/>
        <v>5719000</v>
      </c>
      <c r="L182" s="2">
        <f t="shared" si="28"/>
        <v>0</v>
      </c>
      <c r="M182" s="2">
        <f t="shared" si="28"/>
        <v>0</v>
      </c>
      <c r="N182" s="2">
        <f t="shared" si="28"/>
        <v>33790241</v>
      </c>
    </row>
    <row r="183" spans="1:14" s="34" customFormat="1" ht="16.5" customHeight="1">
      <c r="A183" s="16"/>
      <c r="B183" s="16"/>
      <c r="C183" s="16"/>
      <c r="D183" s="196"/>
      <c r="E183" s="196"/>
      <c r="F183" s="196"/>
      <c r="G183" s="196"/>
      <c r="H183" s="196"/>
      <c r="I183" s="189" t="s">
        <v>14</v>
      </c>
      <c r="J183" s="189"/>
      <c r="K183" s="189"/>
      <c r="L183" s="189"/>
      <c r="M183" s="189"/>
      <c r="N183" s="189"/>
    </row>
    <row r="184" spans="1:14" s="34" customFormat="1" ht="12.75" customHeight="1">
      <c r="A184" s="16"/>
      <c r="B184" s="16"/>
      <c r="C184" s="16" t="s">
        <v>51</v>
      </c>
      <c r="D184" s="196"/>
      <c r="E184" s="196"/>
      <c r="F184" s="196"/>
      <c r="G184" s="196"/>
      <c r="H184" s="196"/>
      <c r="I184" s="25" t="e">
        <f t="shared" si="28"/>
        <v>#REF!</v>
      </c>
      <c r="J184" s="25" t="e">
        <f t="shared" si="28"/>
        <v>#REF!</v>
      </c>
      <c r="K184" s="25" t="e">
        <f t="shared" si="28"/>
        <v>#REF!</v>
      </c>
      <c r="L184" s="25" t="e">
        <f t="shared" si="28"/>
        <v>#REF!</v>
      </c>
      <c r="M184" s="25" t="e">
        <f t="shared" si="28"/>
        <v>#REF!</v>
      </c>
      <c r="N184" s="25" t="e">
        <f t="shared" si="28"/>
        <v>#REF!</v>
      </c>
    </row>
    <row r="185" spans="1:14" s="34" customFormat="1" ht="14.25" customHeight="1">
      <c r="A185" s="16"/>
      <c r="B185" s="16"/>
      <c r="C185" s="16"/>
      <c r="D185" s="196"/>
      <c r="E185" s="196"/>
      <c r="F185" s="196"/>
      <c r="G185" s="196"/>
      <c r="H185" s="196"/>
      <c r="I185" s="190" t="s">
        <v>15</v>
      </c>
      <c r="J185" s="190"/>
      <c r="K185" s="190"/>
      <c r="L185" s="190"/>
      <c r="M185" s="190"/>
      <c r="N185" s="190"/>
    </row>
    <row r="186" spans="1:14" s="19" customFormat="1" ht="16.5" customHeight="1">
      <c r="A186" s="16"/>
      <c r="B186" s="16"/>
      <c r="C186" s="16"/>
      <c r="D186" s="196"/>
      <c r="E186" s="196"/>
      <c r="F186" s="196"/>
      <c r="G186" s="196"/>
      <c r="H186" s="196"/>
      <c r="I186" s="2" t="e">
        <f t="shared" si="28"/>
        <v>#REF!</v>
      </c>
      <c r="J186" s="2" t="e">
        <f t="shared" si="28"/>
        <v>#REF!</v>
      </c>
      <c r="K186" s="2" t="e">
        <f t="shared" si="28"/>
        <v>#REF!</v>
      </c>
      <c r="L186" s="2" t="e">
        <f t="shared" si="28"/>
        <v>#REF!</v>
      </c>
      <c r="M186" s="2" t="e">
        <f t="shared" si="28"/>
        <v>#REF!</v>
      </c>
      <c r="N186" s="2" t="e">
        <f t="shared" si="28"/>
        <v>#REF!</v>
      </c>
    </row>
    <row r="187" spans="1:14" s="34" customFormat="1" ht="15" customHeight="1">
      <c r="A187" s="16"/>
      <c r="B187" s="16"/>
      <c r="C187" s="16"/>
      <c r="D187" s="196" t="s">
        <v>95</v>
      </c>
      <c r="E187" s="196"/>
      <c r="F187" s="196"/>
      <c r="G187" s="196"/>
      <c r="H187" s="196"/>
      <c r="I187" s="132" t="s">
        <v>47</v>
      </c>
      <c r="J187" s="132"/>
      <c r="K187" s="132"/>
      <c r="L187" s="132"/>
      <c r="M187" s="132"/>
      <c r="N187" s="132"/>
    </row>
    <row r="188" spans="1:14" s="34" customFormat="1" ht="16.5" customHeight="1">
      <c r="A188" s="16"/>
      <c r="B188" s="16"/>
      <c r="C188" s="16"/>
      <c r="D188" s="196"/>
      <c r="E188" s="196"/>
      <c r="F188" s="196"/>
      <c r="G188" s="196"/>
      <c r="H188" s="196"/>
      <c r="I188" s="2">
        <f aca="true" t="shared" si="29" ref="I188:N192">I261+I334+I407+I480+I553+I626+I699+I772+I845+I918+I991+I1064+I1137+I1210+I1283+I1356+I1429+I1502</f>
        <v>0</v>
      </c>
      <c r="J188" s="2">
        <f t="shared" si="29"/>
        <v>0</v>
      </c>
      <c r="K188" s="2">
        <f t="shared" si="29"/>
        <v>0</v>
      </c>
      <c r="L188" s="2">
        <f t="shared" si="29"/>
        <v>0</v>
      </c>
      <c r="M188" s="2">
        <f t="shared" si="29"/>
        <v>0</v>
      </c>
      <c r="N188" s="2">
        <f t="shared" si="29"/>
        <v>0</v>
      </c>
    </row>
    <row r="189" spans="1:14" s="34" customFormat="1" ht="16.5" customHeight="1">
      <c r="A189" s="16"/>
      <c r="B189" s="16"/>
      <c r="C189" s="16"/>
      <c r="D189" s="196"/>
      <c r="E189" s="196"/>
      <c r="F189" s="196"/>
      <c r="G189" s="196"/>
      <c r="H189" s="196"/>
      <c r="I189" s="189" t="s">
        <v>14</v>
      </c>
      <c r="J189" s="189"/>
      <c r="K189" s="189"/>
      <c r="L189" s="189"/>
      <c r="M189" s="189"/>
      <c r="N189" s="189"/>
    </row>
    <row r="190" spans="1:14" s="34" customFormat="1" ht="12.75" customHeight="1">
      <c r="A190" s="16"/>
      <c r="B190" s="16"/>
      <c r="C190" s="16" t="s">
        <v>52</v>
      </c>
      <c r="D190" s="196"/>
      <c r="E190" s="196"/>
      <c r="F190" s="196"/>
      <c r="G190" s="196"/>
      <c r="H190" s="196"/>
      <c r="I190" s="25" t="e">
        <f t="shared" si="29"/>
        <v>#REF!</v>
      </c>
      <c r="J190" s="25" t="e">
        <f t="shared" si="29"/>
        <v>#REF!</v>
      </c>
      <c r="K190" s="25" t="e">
        <f t="shared" si="29"/>
        <v>#REF!</v>
      </c>
      <c r="L190" s="25" t="e">
        <f t="shared" si="29"/>
        <v>#REF!</v>
      </c>
      <c r="M190" s="25" t="e">
        <f t="shared" si="29"/>
        <v>#REF!</v>
      </c>
      <c r="N190" s="25" t="e">
        <f t="shared" si="29"/>
        <v>#REF!</v>
      </c>
    </row>
    <row r="191" spans="1:14" s="34" customFormat="1" ht="14.25" customHeight="1">
      <c r="A191" s="16"/>
      <c r="B191" s="16"/>
      <c r="C191" s="16"/>
      <c r="D191" s="196"/>
      <c r="E191" s="196"/>
      <c r="F191" s="196"/>
      <c r="G191" s="196"/>
      <c r="H191" s="196"/>
      <c r="I191" s="190" t="s">
        <v>15</v>
      </c>
      <c r="J191" s="190"/>
      <c r="K191" s="190"/>
      <c r="L191" s="190"/>
      <c r="M191" s="190"/>
      <c r="N191" s="190"/>
    </row>
    <row r="192" spans="1:14" s="19" customFormat="1" ht="16.5" customHeight="1">
      <c r="A192" s="16"/>
      <c r="B192" s="16"/>
      <c r="C192" s="16"/>
      <c r="D192" s="196"/>
      <c r="E192" s="196"/>
      <c r="F192" s="196"/>
      <c r="G192" s="196"/>
      <c r="H192" s="196"/>
      <c r="I192" s="2" t="e">
        <f t="shared" si="29"/>
        <v>#REF!</v>
      </c>
      <c r="J192" s="2" t="e">
        <f t="shared" si="29"/>
        <v>#REF!</v>
      </c>
      <c r="K192" s="2" t="e">
        <f t="shared" si="29"/>
        <v>#REF!</v>
      </c>
      <c r="L192" s="2" t="e">
        <f t="shared" si="29"/>
        <v>#REF!</v>
      </c>
      <c r="M192" s="2" t="e">
        <f t="shared" si="29"/>
        <v>#REF!</v>
      </c>
      <c r="N192" s="2" t="e">
        <f t="shared" si="29"/>
        <v>#REF!</v>
      </c>
    </row>
    <row r="193" spans="1:14" s="34" customFormat="1" ht="15" customHeight="1">
      <c r="A193" s="16"/>
      <c r="B193" s="16"/>
      <c r="C193" s="16"/>
      <c r="D193" s="196" t="s">
        <v>96</v>
      </c>
      <c r="E193" s="196"/>
      <c r="F193" s="196"/>
      <c r="G193" s="196"/>
      <c r="H193" s="196"/>
      <c r="I193" s="132" t="s">
        <v>47</v>
      </c>
      <c r="J193" s="132"/>
      <c r="K193" s="132"/>
      <c r="L193" s="132"/>
      <c r="M193" s="132"/>
      <c r="N193" s="132"/>
    </row>
    <row r="194" spans="1:14" s="34" customFormat="1" ht="16.5" customHeight="1">
      <c r="A194" s="16"/>
      <c r="B194" s="16"/>
      <c r="C194" s="16"/>
      <c r="D194" s="196"/>
      <c r="E194" s="196"/>
      <c r="F194" s="196"/>
      <c r="G194" s="196"/>
      <c r="H194" s="196"/>
      <c r="I194" s="2">
        <f aca="true" t="shared" si="30" ref="I194:N198">I267+I340+I413+I486+I559+I632+I705+I778+I851+I924+I997+I1070+I1143+I1216+I1289+I1362+I1435+I1508</f>
        <v>53892896</v>
      </c>
      <c r="J194" s="2">
        <f t="shared" si="30"/>
        <v>67376592</v>
      </c>
      <c r="K194" s="2">
        <f t="shared" si="30"/>
        <v>70089000</v>
      </c>
      <c r="L194" s="2">
        <f t="shared" si="30"/>
        <v>28800000</v>
      </c>
      <c r="M194" s="2">
        <f t="shared" si="30"/>
        <v>21370000</v>
      </c>
      <c r="N194" s="2">
        <f t="shared" si="30"/>
        <v>241528488</v>
      </c>
    </row>
    <row r="195" spans="1:14" s="34" customFormat="1" ht="16.5" customHeight="1">
      <c r="A195" s="16"/>
      <c r="B195" s="16"/>
      <c r="C195" s="16"/>
      <c r="D195" s="196"/>
      <c r="E195" s="196"/>
      <c r="F195" s="196"/>
      <c r="G195" s="196"/>
      <c r="H195" s="196"/>
      <c r="I195" s="189" t="s">
        <v>14</v>
      </c>
      <c r="J195" s="189"/>
      <c r="K195" s="189"/>
      <c r="L195" s="189"/>
      <c r="M195" s="189"/>
      <c r="N195" s="189"/>
    </row>
    <row r="196" spans="1:14" s="34" customFormat="1" ht="12.75" customHeight="1">
      <c r="A196" s="16"/>
      <c r="B196" s="16"/>
      <c r="C196" s="16" t="s">
        <v>53</v>
      </c>
      <c r="D196" s="196"/>
      <c r="E196" s="196"/>
      <c r="F196" s="196"/>
      <c r="G196" s="196"/>
      <c r="H196" s="196"/>
      <c r="I196" s="25" t="e">
        <f t="shared" si="30"/>
        <v>#REF!</v>
      </c>
      <c r="J196" s="25" t="e">
        <f t="shared" si="30"/>
        <v>#REF!</v>
      </c>
      <c r="K196" s="25" t="e">
        <f t="shared" si="30"/>
        <v>#REF!</v>
      </c>
      <c r="L196" s="25" t="e">
        <f t="shared" si="30"/>
        <v>#REF!</v>
      </c>
      <c r="M196" s="25" t="e">
        <f t="shared" si="30"/>
        <v>#REF!</v>
      </c>
      <c r="N196" s="25" t="e">
        <f t="shared" si="30"/>
        <v>#REF!</v>
      </c>
    </row>
    <row r="197" spans="1:14" s="34" customFormat="1" ht="14.25" customHeight="1">
      <c r="A197" s="16"/>
      <c r="B197" s="16"/>
      <c r="C197" s="16"/>
      <c r="D197" s="196"/>
      <c r="E197" s="196"/>
      <c r="F197" s="196"/>
      <c r="G197" s="196"/>
      <c r="H197" s="196"/>
      <c r="I197" s="190" t="s">
        <v>15</v>
      </c>
      <c r="J197" s="190"/>
      <c r="K197" s="190"/>
      <c r="L197" s="190"/>
      <c r="M197" s="190"/>
      <c r="N197" s="190"/>
    </row>
    <row r="198" spans="1:14" s="19" customFormat="1" ht="16.5" customHeight="1">
      <c r="A198" s="16"/>
      <c r="B198" s="16"/>
      <c r="C198" s="16"/>
      <c r="D198" s="196"/>
      <c r="E198" s="196"/>
      <c r="F198" s="196"/>
      <c r="G198" s="196"/>
      <c r="H198" s="196"/>
      <c r="I198" s="2" t="e">
        <f t="shared" si="30"/>
        <v>#REF!</v>
      </c>
      <c r="J198" s="2" t="e">
        <f t="shared" si="30"/>
        <v>#REF!</v>
      </c>
      <c r="K198" s="2" t="e">
        <f t="shared" si="30"/>
        <v>#REF!</v>
      </c>
      <c r="L198" s="2" t="e">
        <f t="shared" si="30"/>
        <v>#REF!</v>
      </c>
      <c r="M198" s="2" t="e">
        <f t="shared" si="30"/>
        <v>#REF!</v>
      </c>
      <c r="N198" s="2" t="e">
        <f t="shared" si="30"/>
        <v>#REF!</v>
      </c>
    </row>
    <row r="199" spans="1:14" s="34" customFormat="1" ht="15" customHeight="1">
      <c r="A199" s="16"/>
      <c r="B199" s="16"/>
      <c r="C199" s="16"/>
      <c r="D199" s="196" t="s">
        <v>97</v>
      </c>
      <c r="E199" s="196"/>
      <c r="F199" s="196"/>
      <c r="G199" s="196"/>
      <c r="H199" s="196"/>
      <c r="I199" s="132" t="s">
        <v>47</v>
      </c>
      <c r="J199" s="132"/>
      <c r="K199" s="132"/>
      <c r="L199" s="132"/>
      <c r="M199" s="132"/>
      <c r="N199" s="132"/>
    </row>
    <row r="200" spans="1:14" s="34" customFormat="1" ht="16.5" customHeight="1">
      <c r="A200" s="16"/>
      <c r="B200" s="16"/>
      <c r="C200" s="16"/>
      <c r="D200" s="196"/>
      <c r="E200" s="196"/>
      <c r="F200" s="196"/>
      <c r="G200" s="196"/>
      <c r="H200" s="196"/>
      <c r="I200" s="2">
        <f aca="true" t="shared" si="31" ref="I200:N204">I273+I346+I419+I492+I565+I638+I711+I784+I857+I930+I1003+I1076+I1149+I1222+I1295+I1368+I1441+I1514</f>
        <v>11821115</v>
      </c>
      <c r="J200" s="2">
        <f t="shared" si="31"/>
        <v>8483504</v>
      </c>
      <c r="K200" s="2">
        <f t="shared" si="31"/>
        <v>4900000</v>
      </c>
      <c r="L200" s="2">
        <f t="shared" si="31"/>
        <v>1100000</v>
      </c>
      <c r="M200" s="2">
        <f t="shared" si="31"/>
        <v>5000000</v>
      </c>
      <c r="N200" s="2">
        <f t="shared" si="31"/>
        <v>31304619</v>
      </c>
    </row>
    <row r="201" spans="1:14" s="34" customFormat="1" ht="16.5" customHeight="1">
      <c r="A201" s="16"/>
      <c r="B201" s="16"/>
      <c r="C201" s="16"/>
      <c r="D201" s="196"/>
      <c r="E201" s="196"/>
      <c r="F201" s="196"/>
      <c r="G201" s="196"/>
      <c r="H201" s="196"/>
      <c r="I201" s="189" t="s">
        <v>14</v>
      </c>
      <c r="J201" s="189"/>
      <c r="K201" s="189"/>
      <c r="L201" s="189"/>
      <c r="M201" s="189"/>
      <c r="N201" s="189"/>
    </row>
    <row r="202" spans="1:14" s="34" customFormat="1" ht="12.75" customHeight="1">
      <c r="A202" s="16"/>
      <c r="B202" s="16"/>
      <c r="C202" s="16" t="s">
        <v>54</v>
      </c>
      <c r="D202" s="196"/>
      <c r="E202" s="196"/>
      <c r="F202" s="196"/>
      <c r="G202" s="196"/>
      <c r="H202" s="196"/>
      <c r="I202" s="25" t="e">
        <f t="shared" si="31"/>
        <v>#REF!</v>
      </c>
      <c r="J202" s="25" t="e">
        <f t="shared" si="31"/>
        <v>#REF!</v>
      </c>
      <c r="K202" s="25" t="e">
        <f t="shared" si="31"/>
        <v>#REF!</v>
      </c>
      <c r="L202" s="25" t="e">
        <f t="shared" si="31"/>
        <v>#REF!</v>
      </c>
      <c r="M202" s="25" t="e">
        <f t="shared" si="31"/>
        <v>#REF!</v>
      </c>
      <c r="N202" s="25" t="e">
        <f t="shared" si="31"/>
        <v>#REF!</v>
      </c>
    </row>
    <row r="203" spans="1:14" s="34" customFormat="1" ht="14.25" customHeight="1">
      <c r="A203" s="16"/>
      <c r="B203" s="16"/>
      <c r="C203" s="16"/>
      <c r="D203" s="196"/>
      <c r="E203" s="196"/>
      <c r="F203" s="196"/>
      <c r="G203" s="196"/>
      <c r="H203" s="196"/>
      <c r="I203" s="190" t="s">
        <v>15</v>
      </c>
      <c r="J203" s="190"/>
      <c r="K203" s="190"/>
      <c r="L203" s="190"/>
      <c r="M203" s="190"/>
      <c r="N203" s="190"/>
    </row>
    <row r="204" spans="1:14" s="19" customFormat="1" ht="16.5" customHeight="1">
      <c r="A204" s="16"/>
      <c r="B204" s="16"/>
      <c r="C204" s="16"/>
      <c r="D204" s="196"/>
      <c r="E204" s="196"/>
      <c r="F204" s="196"/>
      <c r="G204" s="196"/>
      <c r="H204" s="196"/>
      <c r="I204" s="2" t="e">
        <f t="shared" si="31"/>
        <v>#REF!</v>
      </c>
      <c r="J204" s="2" t="e">
        <f t="shared" si="31"/>
        <v>#REF!</v>
      </c>
      <c r="K204" s="2" t="e">
        <f t="shared" si="31"/>
        <v>#REF!</v>
      </c>
      <c r="L204" s="2" t="e">
        <f t="shared" si="31"/>
        <v>#REF!</v>
      </c>
      <c r="M204" s="2" t="e">
        <f t="shared" si="31"/>
        <v>#REF!</v>
      </c>
      <c r="N204" s="2" t="e">
        <f t="shared" si="31"/>
        <v>#REF!</v>
      </c>
    </row>
    <row r="205" spans="1:14" s="34" customFormat="1" ht="15" customHeight="1">
      <c r="A205" s="16"/>
      <c r="B205" s="16"/>
      <c r="C205" s="16"/>
      <c r="D205" s="196" t="s">
        <v>98</v>
      </c>
      <c r="E205" s="196"/>
      <c r="F205" s="196"/>
      <c r="G205" s="196"/>
      <c r="H205" s="196"/>
      <c r="I205" s="132" t="s">
        <v>47</v>
      </c>
      <c r="J205" s="132"/>
      <c r="K205" s="132"/>
      <c r="L205" s="132"/>
      <c r="M205" s="132"/>
      <c r="N205" s="132"/>
    </row>
    <row r="206" spans="1:14" s="34" customFormat="1" ht="16.5" customHeight="1">
      <c r="A206" s="16"/>
      <c r="B206" s="16"/>
      <c r="C206" s="16"/>
      <c r="D206" s="196"/>
      <c r="E206" s="196"/>
      <c r="F206" s="196"/>
      <c r="G206" s="196"/>
      <c r="H206" s="196"/>
      <c r="I206" s="2">
        <f aca="true" t="shared" si="32" ref="I206:N210">I279+I352+I425+I498+I571+I644+I717+I790+I863+I936+I1009+I1082+I1155+I1228+I1301+I1374+I1447+I1520</f>
        <v>38308480</v>
      </c>
      <c r="J206" s="2">
        <f t="shared" si="32"/>
        <v>41956449</v>
      </c>
      <c r="K206" s="2">
        <f t="shared" si="32"/>
        <v>62458000</v>
      </c>
      <c r="L206" s="2">
        <f t="shared" si="32"/>
        <v>39083000</v>
      </c>
      <c r="M206" s="2">
        <f t="shared" si="32"/>
        <v>29191000</v>
      </c>
      <c r="N206" s="2">
        <f t="shared" si="32"/>
        <v>210996929</v>
      </c>
    </row>
    <row r="207" spans="1:14" s="34" customFormat="1" ht="16.5" customHeight="1">
      <c r="A207" s="16"/>
      <c r="B207" s="16"/>
      <c r="C207" s="16"/>
      <c r="D207" s="196"/>
      <c r="E207" s="196"/>
      <c r="F207" s="196"/>
      <c r="G207" s="196"/>
      <c r="H207" s="196"/>
      <c r="I207" s="189" t="s">
        <v>14</v>
      </c>
      <c r="J207" s="189"/>
      <c r="K207" s="189"/>
      <c r="L207" s="189"/>
      <c r="M207" s="189"/>
      <c r="N207" s="189"/>
    </row>
    <row r="208" spans="1:14" s="34" customFormat="1" ht="12.75" customHeight="1">
      <c r="A208" s="16"/>
      <c r="B208" s="16"/>
      <c r="C208" s="16" t="s">
        <v>55</v>
      </c>
      <c r="D208" s="196"/>
      <c r="E208" s="196"/>
      <c r="F208" s="196"/>
      <c r="G208" s="196"/>
      <c r="H208" s="196"/>
      <c r="I208" s="25" t="e">
        <f t="shared" si="32"/>
        <v>#REF!</v>
      </c>
      <c r="J208" s="25" t="e">
        <f t="shared" si="32"/>
        <v>#REF!</v>
      </c>
      <c r="K208" s="25" t="e">
        <f t="shared" si="32"/>
        <v>#REF!</v>
      </c>
      <c r="L208" s="25" t="e">
        <f t="shared" si="32"/>
        <v>#REF!</v>
      </c>
      <c r="M208" s="25" t="e">
        <f t="shared" si="32"/>
        <v>#REF!</v>
      </c>
      <c r="N208" s="25" t="e">
        <f t="shared" si="32"/>
        <v>#REF!</v>
      </c>
    </row>
    <row r="209" spans="1:14" s="34" customFormat="1" ht="14.25" customHeight="1">
      <c r="A209" s="16"/>
      <c r="B209" s="16"/>
      <c r="C209" s="16"/>
      <c r="D209" s="196"/>
      <c r="E209" s="196"/>
      <c r="F209" s="196"/>
      <c r="G209" s="196"/>
      <c r="H209" s="196"/>
      <c r="I209" s="190" t="s">
        <v>15</v>
      </c>
      <c r="J209" s="190"/>
      <c r="K209" s="190"/>
      <c r="L209" s="190"/>
      <c r="M209" s="190"/>
      <c r="N209" s="190"/>
    </row>
    <row r="210" spans="1:14" s="19" customFormat="1" ht="16.5" customHeight="1">
      <c r="A210" s="16"/>
      <c r="B210" s="16"/>
      <c r="C210" s="16"/>
      <c r="D210" s="196"/>
      <c r="E210" s="196"/>
      <c r="F210" s="196"/>
      <c r="G210" s="196"/>
      <c r="H210" s="196"/>
      <c r="I210" s="2" t="e">
        <f t="shared" si="32"/>
        <v>#REF!</v>
      </c>
      <c r="J210" s="2" t="e">
        <f t="shared" si="32"/>
        <v>#REF!</v>
      </c>
      <c r="K210" s="2" t="e">
        <f t="shared" si="32"/>
        <v>#REF!</v>
      </c>
      <c r="L210" s="2" t="e">
        <f t="shared" si="32"/>
        <v>#REF!</v>
      </c>
      <c r="M210" s="2" t="e">
        <f t="shared" si="32"/>
        <v>#REF!</v>
      </c>
      <c r="N210" s="2" t="e">
        <f t="shared" si="32"/>
        <v>#REF!</v>
      </c>
    </row>
    <row r="211" spans="1:14" s="34" customFormat="1" ht="15" customHeight="1">
      <c r="A211" s="16"/>
      <c r="B211" s="16"/>
      <c r="C211" s="16"/>
      <c r="D211" s="196" t="s">
        <v>31</v>
      </c>
      <c r="E211" s="196"/>
      <c r="F211" s="196"/>
      <c r="G211" s="196"/>
      <c r="H211" s="196"/>
      <c r="I211" s="132" t="s">
        <v>47</v>
      </c>
      <c r="J211" s="132"/>
      <c r="K211" s="132"/>
      <c r="L211" s="132"/>
      <c r="M211" s="132"/>
      <c r="N211" s="132"/>
    </row>
    <row r="212" spans="1:14" s="34" customFormat="1" ht="16.5" customHeight="1">
      <c r="A212" s="16"/>
      <c r="B212" s="16"/>
      <c r="C212" s="16"/>
      <c r="D212" s="196"/>
      <c r="E212" s="196"/>
      <c r="F212" s="196"/>
      <c r="G212" s="196"/>
      <c r="H212" s="196"/>
      <c r="I212" s="2">
        <f aca="true" t="shared" si="33" ref="I212:N216">I285+I358+I431+I504+I577+I650+I723+I796+I869+I942+I1015+I1088+I1161+I1234+I1307+I1380+I1453+I1526</f>
        <v>118286072</v>
      </c>
      <c r="J212" s="2">
        <f t="shared" si="33"/>
        <v>139045021</v>
      </c>
      <c r="K212" s="2">
        <f t="shared" si="33"/>
        <v>113700000</v>
      </c>
      <c r="L212" s="2">
        <f t="shared" si="33"/>
        <v>112879000</v>
      </c>
      <c r="M212" s="2">
        <f t="shared" si="33"/>
        <v>61192000</v>
      </c>
      <c r="N212" s="2">
        <f t="shared" si="33"/>
        <v>545102093</v>
      </c>
    </row>
    <row r="213" spans="1:14" s="34" customFormat="1" ht="16.5" customHeight="1">
      <c r="A213" s="16"/>
      <c r="B213" s="16"/>
      <c r="C213" s="16"/>
      <c r="D213" s="196"/>
      <c r="E213" s="196"/>
      <c r="F213" s="196"/>
      <c r="G213" s="196"/>
      <c r="H213" s="196"/>
      <c r="I213" s="189" t="s">
        <v>14</v>
      </c>
      <c r="J213" s="189"/>
      <c r="K213" s="189"/>
      <c r="L213" s="189"/>
      <c r="M213" s="189"/>
      <c r="N213" s="189"/>
    </row>
    <row r="214" spans="1:14" s="34" customFormat="1" ht="12.75" customHeight="1">
      <c r="A214" s="16"/>
      <c r="B214" s="16"/>
      <c r="C214" s="16" t="s">
        <v>56</v>
      </c>
      <c r="D214" s="196"/>
      <c r="E214" s="196"/>
      <c r="F214" s="196"/>
      <c r="G214" s="196"/>
      <c r="H214" s="196"/>
      <c r="I214" s="25" t="e">
        <f t="shared" si="33"/>
        <v>#REF!</v>
      </c>
      <c r="J214" s="25" t="e">
        <f t="shared" si="33"/>
        <v>#REF!</v>
      </c>
      <c r="K214" s="25" t="e">
        <f t="shared" si="33"/>
        <v>#REF!</v>
      </c>
      <c r="L214" s="25" t="e">
        <f t="shared" si="33"/>
        <v>#REF!</v>
      </c>
      <c r="M214" s="25" t="e">
        <f t="shared" si="33"/>
        <v>#REF!</v>
      </c>
      <c r="N214" s="25" t="e">
        <f t="shared" si="33"/>
        <v>#REF!</v>
      </c>
    </row>
    <row r="215" spans="1:14" s="34" customFormat="1" ht="14.25" customHeight="1">
      <c r="A215" s="16"/>
      <c r="B215" s="16"/>
      <c r="C215" s="16"/>
      <c r="D215" s="196"/>
      <c r="E215" s="196"/>
      <c r="F215" s="196"/>
      <c r="G215" s="196"/>
      <c r="H215" s="196"/>
      <c r="I215" s="190" t="s">
        <v>15</v>
      </c>
      <c r="J215" s="190"/>
      <c r="K215" s="190"/>
      <c r="L215" s="190"/>
      <c r="M215" s="190"/>
      <c r="N215" s="190"/>
    </row>
    <row r="216" spans="1:14" s="19" customFormat="1" ht="16.5" customHeight="1">
      <c r="A216" s="16"/>
      <c r="B216" s="16"/>
      <c r="C216" s="16"/>
      <c r="D216" s="196"/>
      <c r="E216" s="196"/>
      <c r="F216" s="196"/>
      <c r="G216" s="196"/>
      <c r="H216" s="196"/>
      <c r="I216" s="2" t="e">
        <f t="shared" si="33"/>
        <v>#REF!</v>
      </c>
      <c r="J216" s="2" t="e">
        <f t="shared" si="33"/>
        <v>#REF!</v>
      </c>
      <c r="K216" s="2" t="e">
        <f t="shared" si="33"/>
        <v>#REF!</v>
      </c>
      <c r="L216" s="2" t="e">
        <f t="shared" si="33"/>
        <v>#REF!</v>
      </c>
      <c r="M216" s="2" t="e">
        <f t="shared" si="33"/>
        <v>#REF!</v>
      </c>
      <c r="N216" s="2" t="e">
        <f t="shared" si="33"/>
        <v>#REF!</v>
      </c>
    </row>
    <row r="217" spans="1:14" s="34" customFormat="1" ht="15" customHeight="1">
      <c r="A217" s="16"/>
      <c r="B217" s="16"/>
      <c r="C217" s="16"/>
      <c r="D217" s="196" t="s">
        <v>32</v>
      </c>
      <c r="E217" s="196"/>
      <c r="F217" s="196"/>
      <c r="G217" s="196"/>
      <c r="H217" s="196"/>
      <c r="I217" s="132" t="s">
        <v>47</v>
      </c>
      <c r="J217" s="132"/>
      <c r="K217" s="132"/>
      <c r="L217" s="132"/>
      <c r="M217" s="132"/>
      <c r="N217" s="132"/>
    </row>
    <row r="218" spans="1:14" s="34" customFormat="1" ht="16.5" customHeight="1">
      <c r="A218" s="16"/>
      <c r="B218" s="16"/>
      <c r="C218" s="16"/>
      <c r="D218" s="196"/>
      <c r="E218" s="196"/>
      <c r="F218" s="196"/>
      <c r="G218" s="196"/>
      <c r="H218" s="196"/>
      <c r="I218" s="2">
        <f aca="true" t="shared" si="34" ref="I218:N222">I291+I364+I437+I510+I583+I656+I729+I802+I875+I948+I1021+I1094+I1167+I1240+I1313+I1386+I1459+I1532</f>
        <v>29197850</v>
      </c>
      <c r="J218" s="2">
        <f t="shared" si="34"/>
        <v>46990000</v>
      </c>
      <c r="K218" s="2">
        <f t="shared" si="34"/>
        <v>47210000</v>
      </c>
      <c r="L218" s="2">
        <f t="shared" si="34"/>
        <v>9500000</v>
      </c>
      <c r="M218" s="2">
        <f t="shared" si="34"/>
        <v>0</v>
      </c>
      <c r="N218" s="2">
        <f t="shared" si="34"/>
        <v>132897850</v>
      </c>
    </row>
    <row r="219" spans="1:14" s="34" customFormat="1" ht="16.5" customHeight="1">
      <c r="A219" s="16"/>
      <c r="B219" s="16"/>
      <c r="C219" s="16"/>
      <c r="D219" s="196"/>
      <c r="E219" s="196"/>
      <c r="F219" s="196"/>
      <c r="G219" s="196"/>
      <c r="H219" s="196"/>
      <c r="I219" s="189" t="s">
        <v>14</v>
      </c>
      <c r="J219" s="189"/>
      <c r="K219" s="189"/>
      <c r="L219" s="189"/>
      <c r="M219" s="189"/>
      <c r="N219" s="189"/>
    </row>
    <row r="220" spans="1:14" s="34" customFormat="1" ht="12.75" customHeight="1">
      <c r="A220" s="16"/>
      <c r="B220" s="16"/>
      <c r="C220" s="16" t="s">
        <v>57</v>
      </c>
      <c r="D220" s="196"/>
      <c r="E220" s="196"/>
      <c r="F220" s="196"/>
      <c r="G220" s="196"/>
      <c r="H220" s="196"/>
      <c r="I220" s="25" t="e">
        <f t="shared" si="34"/>
        <v>#REF!</v>
      </c>
      <c r="J220" s="25" t="e">
        <f t="shared" si="34"/>
        <v>#REF!</v>
      </c>
      <c r="K220" s="25" t="e">
        <f t="shared" si="34"/>
        <v>#REF!</v>
      </c>
      <c r="L220" s="25" t="e">
        <f t="shared" si="34"/>
        <v>#REF!</v>
      </c>
      <c r="M220" s="25" t="e">
        <f t="shared" si="34"/>
        <v>#REF!</v>
      </c>
      <c r="N220" s="25" t="e">
        <f t="shared" si="34"/>
        <v>#REF!</v>
      </c>
    </row>
    <row r="221" spans="1:14" s="34" customFormat="1" ht="14.25" customHeight="1">
      <c r="A221" s="16"/>
      <c r="B221" s="16"/>
      <c r="C221" s="16"/>
      <c r="D221" s="196"/>
      <c r="E221" s="196"/>
      <c r="F221" s="196"/>
      <c r="G221" s="196"/>
      <c r="H221" s="196"/>
      <c r="I221" s="190" t="s">
        <v>15</v>
      </c>
      <c r="J221" s="190"/>
      <c r="K221" s="190"/>
      <c r="L221" s="190"/>
      <c r="M221" s="190"/>
      <c r="N221" s="190"/>
    </row>
    <row r="222" spans="1:14" s="19" customFormat="1" ht="16.5" customHeight="1">
      <c r="A222" s="16"/>
      <c r="B222" s="16"/>
      <c r="C222" s="16"/>
      <c r="D222" s="196"/>
      <c r="E222" s="196"/>
      <c r="F222" s="196"/>
      <c r="G222" s="196"/>
      <c r="H222" s="196"/>
      <c r="I222" s="2" t="e">
        <f t="shared" si="34"/>
        <v>#REF!</v>
      </c>
      <c r="J222" s="2" t="e">
        <f t="shared" si="34"/>
        <v>#REF!</v>
      </c>
      <c r="K222" s="2" t="e">
        <f t="shared" si="34"/>
        <v>#REF!</v>
      </c>
      <c r="L222" s="2" t="e">
        <f t="shared" si="34"/>
        <v>#REF!</v>
      </c>
      <c r="M222" s="2" t="e">
        <f t="shared" si="34"/>
        <v>#REF!</v>
      </c>
      <c r="N222" s="2" t="e">
        <f t="shared" si="34"/>
        <v>#REF!</v>
      </c>
    </row>
    <row r="223" spans="1:14" s="34" customFormat="1" ht="15" customHeight="1">
      <c r="A223" s="16"/>
      <c r="B223" s="16"/>
      <c r="C223" s="16"/>
      <c r="D223" s="196" t="s">
        <v>33</v>
      </c>
      <c r="E223" s="196"/>
      <c r="F223" s="196"/>
      <c r="G223" s="196"/>
      <c r="H223" s="196"/>
      <c r="I223" s="132" t="s">
        <v>47</v>
      </c>
      <c r="J223" s="132"/>
      <c r="K223" s="132"/>
      <c r="L223" s="132"/>
      <c r="M223" s="132"/>
      <c r="N223" s="132"/>
    </row>
    <row r="224" spans="1:14" s="34" customFormat="1" ht="16.5" customHeight="1">
      <c r="A224" s="16"/>
      <c r="B224" s="16"/>
      <c r="C224" s="16"/>
      <c r="D224" s="196"/>
      <c r="E224" s="196"/>
      <c r="F224" s="196"/>
      <c r="G224" s="196"/>
      <c r="H224" s="196"/>
      <c r="I224" s="2">
        <f aca="true" t="shared" si="35" ref="I224:N228">I297+I370+I443+I516+I589+I662+I735+I808+I881+I954+I1027+I1100+I1173+I1246+I1319+I1392+I1465+I1538</f>
        <v>278054229</v>
      </c>
      <c r="J224" s="2">
        <f t="shared" si="35"/>
        <v>246502763</v>
      </c>
      <c r="K224" s="2">
        <f t="shared" si="35"/>
        <v>174949538</v>
      </c>
      <c r="L224" s="2">
        <f t="shared" si="35"/>
        <v>114909000</v>
      </c>
      <c r="M224" s="2">
        <f t="shared" si="35"/>
        <v>102341000</v>
      </c>
      <c r="N224" s="2">
        <f t="shared" si="35"/>
        <v>916756530</v>
      </c>
    </row>
    <row r="225" spans="1:14" s="34" customFormat="1" ht="16.5" customHeight="1">
      <c r="A225" s="16"/>
      <c r="B225" s="16"/>
      <c r="C225" s="16"/>
      <c r="D225" s="196"/>
      <c r="E225" s="196"/>
      <c r="F225" s="196"/>
      <c r="G225" s="196"/>
      <c r="H225" s="196"/>
      <c r="I225" s="189" t="s">
        <v>14</v>
      </c>
      <c r="J225" s="189"/>
      <c r="K225" s="189"/>
      <c r="L225" s="189"/>
      <c r="M225" s="189"/>
      <c r="N225" s="189"/>
    </row>
    <row r="226" spans="1:14" s="34" customFormat="1" ht="12.75" customHeight="1">
      <c r="A226" s="16"/>
      <c r="B226" s="16"/>
      <c r="C226" s="16" t="s">
        <v>58</v>
      </c>
      <c r="D226" s="196"/>
      <c r="E226" s="196"/>
      <c r="F226" s="196"/>
      <c r="G226" s="196"/>
      <c r="H226" s="196"/>
      <c r="I226" s="25" t="e">
        <f t="shared" si="35"/>
        <v>#REF!</v>
      </c>
      <c r="J226" s="25" t="e">
        <f t="shared" si="35"/>
        <v>#REF!</v>
      </c>
      <c r="K226" s="25" t="e">
        <f t="shared" si="35"/>
        <v>#REF!</v>
      </c>
      <c r="L226" s="25" t="e">
        <f t="shared" si="35"/>
        <v>#REF!</v>
      </c>
      <c r="M226" s="25" t="e">
        <f t="shared" si="35"/>
        <v>#REF!</v>
      </c>
      <c r="N226" s="25" t="e">
        <f t="shared" si="35"/>
        <v>#REF!</v>
      </c>
    </row>
    <row r="227" spans="1:14" s="34" customFormat="1" ht="14.25" customHeight="1">
      <c r="A227" s="16"/>
      <c r="B227" s="16"/>
      <c r="C227" s="16"/>
      <c r="D227" s="196"/>
      <c r="E227" s="196"/>
      <c r="F227" s="196"/>
      <c r="G227" s="196"/>
      <c r="H227" s="196"/>
      <c r="I227" s="190" t="s">
        <v>15</v>
      </c>
      <c r="J227" s="190"/>
      <c r="K227" s="190"/>
      <c r="L227" s="190"/>
      <c r="M227" s="190"/>
      <c r="N227" s="190"/>
    </row>
    <row r="228" spans="1:14" s="19" customFormat="1" ht="16.5" customHeight="1">
      <c r="A228" s="16"/>
      <c r="B228" s="16"/>
      <c r="C228" s="16"/>
      <c r="D228" s="196"/>
      <c r="E228" s="196"/>
      <c r="F228" s="196"/>
      <c r="G228" s="196"/>
      <c r="H228" s="196"/>
      <c r="I228" s="2" t="e">
        <f t="shared" si="35"/>
        <v>#REF!</v>
      </c>
      <c r="J228" s="2" t="e">
        <f t="shared" si="35"/>
        <v>#REF!</v>
      </c>
      <c r="K228" s="2" t="e">
        <f t="shared" si="35"/>
        <v>#REF!</v>
      </c>
      <c r="L228" s="2" t="e">
        <f t="shared" si="35"/>
        <v>#REF!</v>
      </c>
      <c r="M228" s="2" t="e">
        <f t="shared" si="35"/>
        <v>#REF!</v>
      </c>
      <c r="N228" s="2" t="e">
        <f t="shared" si="35"/>
        <v>#REF!</v>
      </c>
    </row>
    <row r="229" spans="1:14" s="34" customFormat="1" ht="15" customHeight="1">
      <c r="A229" s="16"/>
      <c r="B229" s="16"/>
      <c r="C229" s="16"/>
      <c r="D229" s="196" t="s">
        <v>34</v>
      </c>
      <c r="E229" s="196"/>
      <c r="F229" s="196"/>
      <c r="G229" s="196"/>
      <c r="H229" s="196"/>
      <c r="I229" s="132" t="s">
        <v>47</v>
      </c>
      <c r="J229" s="132"/>
      <c r="K229" s="132"/>
      <c r="L229" s="132"/>
      <c r="M229" s="132"/>
      <c r="N229" s="132"/>
    </row>
    <row r="230" spans="1:14" s="34" customFormat="1" ht="16.5" customHeight="1">
      <c r="A230" s="16"/>
      <c r="B230" s="16"/>
      <c r="C230" s="16"/>
      <c r="D230" s="196"/>
      <c r="E230" s="196"/>
      <c r="F230" s="196"/>
      <c r="G230" s="196"/>
      <c r="H230" s="196"/>
      <c r="I230" s="2">
        <f aca="true" t="shared" si="36" ref="I230:N234">I303+I376+I449+I522+I595+I668+I741+I814+I887+I960+I1033+I1106+I1179+I1252+I1325+I1398+I1471+I1544</f>
        <v>6900000</v>
      </c>
      <c r="J230" s="2">
        <f t="shared" si="36"/>
        <v>14894000</v>
      </c>
      <c r="K230" s="2">
        <f t="shared" si="36"/>
        <v>7157009</v>
      </c>
      <c r="L230" s="2">
        <f t="shared" si="36"/>
        <v>0</v>
      </c>
      <c r="M230" s="2">
        <f t="shared" si="36"/>
        <v>0</v>
      </c>
      <c r="N230" s="2">
        <f t="shared" si="36"/>
        <v>28951009</v>
      </c>
    </row>
    <row r="231" spans="1:14" s="34" customFormat="1" ht="16.5" customHeight="1">
      <c r="A231" s="16"/>
      <c r="B231" s="16"/>
      <c r="C231" s="16"/>
      <c r="D231" s="196"/>
      <c r="E231" s="196"/>
      <c r="F231" s="196"/>
      <c r="G231" s="196"/>
      <c r="H231" s="196"/>
      <c r="I231" s="189" t="s">
        <v>14</v>
      </c>
      <c r="J231" s="189"/>
      <c r="K231" s="189"/>
      <c r="L231" s="189"/>
      <c r="M231" s="189"/>
      <c r="N231" s="189"/>
    </row>
    <row r="232" spans="1:14" s="34" customFormat="1" ht="12.75" customHeight="1">
      <c r="A232" s="16"/>
      <c r="B232" s="16"/>
      <c r="C232" s="16" t="s">
        <v>49</v>
      </c>
      <c r="D232" s="196"/>
      <c r="E232" s="196"/>
      <c r="F232" s="196"/>
      <c r="G232" s="196"/>
      <c r="H232" s="196"/>
      <c r="I232" s="25" t="e">
        <f t="shared" si="36"/>
        <v>#REF!</v>
      </c>
      <c r="J232" s="25" t="e">
        <f t="shared" si="36"/>
        <v>#REF!</v>
      </c>
      <c r="K232" s="25" t="e">
        <f t="shared" si="36"/>
        <v>#REF!</v>
      </c>
      <c r="L232" s="25" t="e">
        <f t="shared" si="36"/>
        <v>#REF!</v>
      </c>
      <c r="M232" s="25" t="e">
        <f t="shared" si="36"/>
        <v>#REF!</v>
      </c>
      <c r="N232" s="25" t="e">
        <f t="shared" si="36"/>
        <v>#REF!</v>
      </c>
    </row>
    <row r="233" spans="1:14" s="34" customFormat="1" ht="14.25" customHeight="1">
      <c r="A233" s="16"/>
      <c r="B233" s="16"/>
      <c r="C233" s="16"/>
      <c r="D233" s="196"/>
      <c r="E233" s="196"/>
      <c r="F233" s="196"/>
      <c r="G233" s="196"/>
      <c r="H233" s="196"/>
      <c r="I233" s="190" t="s">
        <v>15</v>
      </c>
      <c r="J233" s="190"/>
      <c r="K233" s="190"/>
      <c r="L233" s="190"/>
      <c r="M233" s="190"/>
      <c r="N233" s="190"/>
    </row>
    <row r="234" spans="1:14" s="19" customFormat="1" ht="16.5" customHeight="1">
      <c r="A234" s="16"/>
      <c r="B234" s="16"/>
      <c r="C234" s="16"/>
      <c r="D234" s="196"/>
      <c r="E234" s="196"/>
      <c r="F234" s="196"/>
      <c r="G234" s="196"/>
      <c r="H234" s="196"/>
      <c r="I234" s="2" t="e">
        <f t="shared" si="36"/>
        <v>#REF!</v>
      </c>
      <c r="J234" s="2" t="e">
        <f t="shared" si="36"/>
        <v>#REF!</v>
      </c>
      <c r="K234" s="2" t="e">
        <f t="shared" si="36"/>
        <v>#REF!</v>
      </c>
      <c r="L234" s="2" t="e">
        <f t="shared" si="36"/>
        <v>#REF!</v>
      </c>
      <c r="M234" s="2" t="e">
        <f t="shared" si="36"/>
        <v>#REF!</v>
      </c>
      <c r="N234" s="2" t="e">
        <f t="shared" si="36"/>
        <v>#REF!</v>
      </c>
    </row>
    <row r="235" spans="1:14" s="34" customFormat="1" ht="15" customHeight="1">
      <c r="A235" s="16"/>
      <c r="B235" s="16"/>
      <c r="C235" s="16"/>
      <c r="D235" s="196" t="s">
        <v>35</v>
      </c>
      <c r="E235" s="196"/>
      <c r="F235" s="196"/>
      <c r="G235" s="196"/>
      <c r="H235" s="196"/>
      <c r="I235" s="132" t="s">
        <v>47</v>
      </c>
      <c r="J235" s="132"/>
      <c r="K235" s="132"/>
      <c r="L235" s="132"/>
      <c r="M235" s="132"/>
      <c r="N235" s="132"/>
    </row>
    <row r="236" spans="1:14" s="34" customFormat="1" ht="16.5" customHeight="1">
      <c r="A236" s="16"/>
      <c r="B236" s="16"/>
      <c r="C236" s="16"/>
      <c r="D236" s="196"/>
      <c r="E236" s="196"/>
      <c r="F236" s="196"/>
      <c r="G236" s="196"/>
      <c r="H236" s="196"/>
      <c r="I236" s="2">
        <f aca="true" t="shared" si="37" ref="I236:N240">I309+I382+I455+I528+I601+I674+I747+I820+I893+I966+I1039+I1112+I1185+I1258+I1331+I1404+I1477+I1550</f>
        <v>43149150</v>
      </c>
      <c r="J236" s="2">
        <f t="shared" si="37"/>
        <v>52712000</v>
      </c>
      <c r="K236" s="2">
        <f t="shared" si="37"/>
        <v>35428150</v>
      </c>
      <c r="L236" s="2">
        <f t="shared" si="37"/>
        <v>21510000</v>
      </c>
      <c r="M236" s="2">
        <f t="shared" si="37"/>
        <v>19500000</v>
      </c>
      <c r="N236" s="2">
        <f t="shared" si="37"/>
        <v>172299300</v>
      </c>
    </row>
    <row r="237" spans="1:14" s="34" customFormat="1" ht="16.5" customHeight="1">
      <c r="A237" s="16"/>
      <c r="B237" s="16"/>
      <c r="C237" s="16"/>
      <c r="D237" s="196"/>
      <c r="E237" s="196"/>
      <c r="F237" s="196"/>
      <c r="G237" s="196"/>
      <c r="H237" s="196"/>
      <c r="I237" s="189" t="s">
        <v>14</v>
      </c>
      <c r="J237" s="189"/>
      <c r="K237" s="189"/>
      <c r="L237" s="189"/>
      <c r="M237" s="189"/>
      <c r="N237" s="189"/>
    </row>
    <row r="238" spans="1:14" s="34" customFormat="1" ht="12.75" customHeight="1">
      <c r="A238" s="16"/>
      <c r="B238" s="16"/>
      <c r="C238" s="16" t="s">
        <v>59</v>
      </c>
      <c r="D238" s="196"/>
      <c r="E238" s="196"/>
      <c r="F238" s="196"/>
      <c r="G238" s="196"/>
      <c r="H238" s="196"/>
      <c r="I238" s="25" t="e">
        <f t="shared" si="37"/>
        <v>#REF!</v>
      </c>
      <c r="J238" s="25" t="e">
        <f t="shared" si="37"/>
        <v>#REF!</v>
      </c>
      <c r="K238" s="25" t="e">
        <f t="shared" si="37"/>
        <v>#REF!</v>
      </c>
      <c r="L238" s="25" t="e">
        <f t="shared" si="37"/>
        <v>#REF!</v>
      </c>
      <c r="M238" s="25" t="e">
        <f t="shared" si="37"/>
        <v>#REF!</v>
      </c>
      <c r="N238" s="25" t="e">
        <f t="shared" si="37"/>
        <v>#REF!</v>
      </c>
    </row>
    <row r="239" spans="1:14" s="34" customFormat="1" ht="14.25" customHeight="1">
      <c r="A239" s="16"/>
      <c r="B239" s="16"/>
      <c r="C239" s="16"/>
      <c r="D239" s="196"/>
      <c r="E239" s="196"/>
      <c r="F239" s="196"/>
      <c r="G239" s="196"/>
      <c r="H239" s="196"/>
      <c r="I239" s="190" t="s">
        <v>15</v>
      </c>
      <c r="J239" s="190"/>
      <c r="K239" s="190"/>
      <c r="L239" s="190"/>
      <c r="M239" s="190"/>
      <c r="N239" s="190"/>
    </row>
    <row r="240" spans="1:14" s="19" customFormat="1" ht="16.5" customHeight="1">
      <c r="A240" s="16"/>
      <c r="B240" s="16"/>
      <c r="C240" s="16"/>
      <c r="D240" s="196"/>
      <c r="E240" s="196"/>
      <c r="F240" s="196"/>
      <c r="G240" s="196"/>
      <c r="H240" s="196"/>
      <c r="I240" s="2" t="e">
        <f t="shared" si="37"/>
        <v>#REF!</v>
      </c>
      <c r="J240" s="2" t="e">
        <f t="shared" si="37"/>
        <v>#REF!</v>
      </c>
      <c r="K240" s="2" t="e">
        <f t="shared" si="37"/>
        <v>#REF!</v>
      </c>
      <c r="L240" s="2" t="e">
        <f t="shared" si="37"/>
        <v>#REF!</v>
      </c>
      <c r="M240" s="2" t="e">
        <f t="shared" si="37"/>
        <v>#REF!</v>
      </c>
      <c r="N240" s="2" t="e">
        <f t="shared" si="37"/>
        <v>#REF!</v>
      </c>
    </row>
    <row r="241" spans="1:14" s="19" customFormat="1" ht="24" customHeight="1">
      <c r="A241" s="16"/>
      <c r="B241" s="16"/>
      <c r="C241" s="16"/>
      <c r="D241" s="192" t="s">
        <v>74</v>
      </c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</row>
    <row r="242" spans="1:14" s="34" customFormat="1" ht="15" customHeight="1">
      <c r="A242" s="16"/>
      <c r="B242" s="16"/>
      <c r="C242" s="16"/>
      <c r="D242" s="191" t="s">
        <v>92</v>
      </c>
      <c r="E242" s="191"/>
      <c r="F242" s="191"/>
      <c r="G242" s="191"/>
      <c r="H242" s="191"/>
      <c r="I242" s="132" t="s">
        <v>47</v>
      </c>
      <c r="J242" s="132"/>
      <c r="K242" s="132"/>
      <c r="L242" s="132"/>
      <c r="M242" s="132"/>
      <c r="N242" s="132"/>
    </row>
    <row r="243" spans="1:14" s="34" customFormat="1" ht="16.5" customHeight="1">
      <c r="A243" s="16"/>
      <c r="B243" s="16"/>
      <c r="C243" s="16"/>
      <c r="D243" s="191"/>
      <c r="E243" s="191"/>
      <c r="F243" s="191"/>
      <c r="G243" s="191"/>
      <c r="H243" s="191"/>
      <c r="I243" s="2">
        <v>13969854</v>
      </c>
      <c r="J243" s="5">
        <v>32487000</v>
      </c>
      <c r="K243" s="5">
        <v>38278000</v>
      </c>
      <c r="L243" s="5">
        <v>19336000</v>
      </c>
      <c r="M243" s="5">
        <v>11120000</v>
      </c>
      <c r="N243" s="5">
        <f>I243+J243+K243+L243+M243</f>
        <v>115190854</v>
      </c>
    </row>
    <row r="244" spans="1:14" s="34" customFormat="1" ht="16.5" customHeight="1">
      <c r="A244" s="16"/>
      <c r="B244" s="16"/>
      <c r="C244" s="16"/>
      <c r="D244" s="191"/>
      <c r="E244" s="191"/>
      <c r="F244" s="191"/>
      <c r="G244" s="191"/>
      <c r="H244" s="191"/>
      <c r="I244" s="189" t="s">
        <v>14</v>
      </c>
      <c r="J244" s="189"/>
      <c r="K244" s="189"/>
      <c r="L244" s="189"/>
      <c r="M244" s="189"/>
      <c r="N244" s="189"/>
    </row>
    <row r="245" spans="1:14" s="34" customFormat="1" ht="12.75" customHeight="1">
      <c r="A245" s="16"/>
      <c r="B245" s="16"/>
      <c r="C245" s="16" t="s">
        <v>48</v>
      </c>
      <c r="D245" s="191"/>
      <c r="E245" s="191"/>
      <c r="F245" s="191"/>
      <c r="G245" s="191"/>
      <c r="H245" s="191"/>
      <c r="I245" s="54" t="e">
        <f>SUMIF(#REF!,$C245,#REF!)</f>
        <v>#REF!</v>
      </c>
      <c r="J245" s="54" t="e">
        <f>SUMIF(#REF!,$C245,#REF!)</f>
        <v>#REF!</v>
      </c>
      <c r="K245" s="54" t="e">
        <f>SUMIF(#REF!,$C245,#REF!)</f>
        <v>#REF!</v>
      </c>
      <c r="L245" s="54" t="e">
        <f>SUMIF(#REF!,$C245,#REF!)</f>
        <v>#REF!</v>
      </c>
      <c r="M245" s="54" t="e">
        <f>SUMIF(#REF!,$C245,#REF!)</f>
        <v>#REF!</v>
      </c>
      <c r="N245" s="54" t="e">
        <f>SUMIF(#REF!,$C245,#REF!)</f>
        <v>#REF!</v>
      </c>
    </row>
    <row r="246" spans="1:14" s="34" customFormat="1" ht="14.25" customHeight="1">
      <c r="A246" s="16"/>
      <c r="B246" s="16"/>
      <c r="C246" s="16"/>
      <c r="D246" s="191"/>
      <c r="E246" s="191"/>
      <c r="F246" s="191"/>
      <c r="G246" s="191"/>
      <c r="H246" s="191"/>
      <c r="I246" s="190" t="s">
        <v>15</v>
      </c>
      <c r="J246" s="190"/>
      <c r="K246" s="190"/>
      <c r="L246" s="190"/>
      <c r="M246" s="190"/>
      <c r="N246" s="190"/>
    </row>
    <row r="247" spans="1:14" s="19" customFormat="1" ht="16.5" customHeight="1">
      <c r="A247" s="16"/>
      <c r="B247" s="16"/>
      <c r="C247" s="16"/>
      <c r="D247" s="191"/>
      <c r="E247" s="191"/>
      <c r="F247" s="191"/>
      <c r="G247" s="191"/>
      <c r="H247" s="191"/>
      <c r="I247" s="55" t="e">
        <f aca="true" t="shared" si="38" ref="I247:N247">I243+I245</f>
        <v>#REF!</v>
      </c>
      <c r="J247" s="55" t="e">
        <f t="shared" si="38"/>
        <v>#REF!</v>
      </c>
      <c r="K247" s="55" t="e">
        <f t="shared" si="38"/>
        <v>#REF!</v>
      </c>
      <c r="L247" s="55" t="e">
        <f t="shared" si="38"/>
        <v>#REF!</v>
      </c>
      <c r="M247" s="55" t="e">
        <f t="shared" si="38"/>
        <v>#REF!</v>
      </c>
      <c r="N247" s="55" t="e">
        <f t="shared" si="38"/>
        <v>#REF!</v>
      </c>
    </row>
    <row r="248" spans="1:14" s="34" customFormat="1" ht="15" customHeight="1">
      <c r="A248" s="16"/>
      <c r="B248" s="16"/>
      <c r="C248" s="16"/>
      <c r="D248" s="191" t="s">
        <v>93</v>
      </c>
      <c r="E248" s="191"/>
      <c r="F248" s="191"/>
      <c r="G248" s="191"/>
      <c r="H248" s="191"/>
      <c r="I248" s="132" t="s">
        <v>47</v>
      </c>
      <c r="J248" s="132"/>
      <c r="K248" s="132"/>
      <c r="L248" s="132"/>
      <c r="M248" s="132"/>
      <c r="N248" s="132"/>
    </row>
    <row r="249" spans="1:14" s="34" customFormat="1" ht="16.5" customHeight="1">
      <c r="A249" s="16"/>
      <c r="B249" s="16"/>
      <c r="C249" s="16"/>
      <c r="D249" s="191"/>
      <c r="E249" s="191"/>
      <c r="F249" s="191"/>
      <c r="G249" s="191"/>
      <c r="H249" s="191"/>
      <c r="I249" s="2"/>
      <c r="J249" s="5"/>
      <c r="K249" s="5"/>
      <c r="L249" s="5"/>
      <c r="M249" s="5"/>
      <c r="N249" s="5">
        <f>I249+J249+K249+L249+M249</f>
        <v>0</v>
      </c>
    </row>
    <row r="250" spans="1:14" s="34" customFormat="1" ht="16.5" customHeight="1">
      <c r="A250" s="16"/>
      <c r="B250" s="16"/>
      <c r="C250" s="16"/>
      <c r="D250" s="191"/>
      <c r="E250" s="191"/>
      <c r="F250" s="191"/>
      <c r="G250" s="191"/>
      <c r="H250" s="191"/>
      <c r="I250" s="189" t="s">
        <v>14</v>
      </c>
      <c r="J250" s="189"/>
      <c r="K250" s="189"/>
      <c r="L250" s="189"/>
      <c r="M250" s="189"/>
      <c r="N250" s="189"/>
    </row>
    <row r="251" spans="1:14" s="34" customFormat="1" ht="12.75" customHeight="1">
      <c r="A251" s="16"/>
      <c r="B251" s="16"/>
      <c r="C251" s="16" t="s">
        <v>50</v>
      </c>
      <c r="D251" s="191"/>
      <c r="E251" s="191"/>
      <c r="F251" s="191"/>
      <c r="G251" s="191"/>
      <c r="H251" s="191"/>
      <c r="I251" s="54" t="e">
        <f>SUMIF(#REF!,$C251,#REF!)</f>
        <v>#REF!</v>
      </c>
      <c r="J251" s="54" t="e">
        <f>SUMIF(#REF!,$C251,#REF!)</f>
        <v>#REF!</v>
      </c>
      <c r="K251" s="54" t="e">
        <f>SUMIF(#REF!,$C251,#REF!)</f>
        <v>#REF!</v>
      </c>
      <c r="L251" s="54" t="e">
        <f>SUMIF(#REF!,$C251,#REF!)</f>
        <v>#REF!</v>
      </c>
      <c r="M251" s="54" t="e">
        <f>SUMIF(#REF!,$C251,#REF!)</f>
        <v>#REF!</v>
      </c>
      <c r="N251" s="54" t="e">
        <f>SUMIF(#REF!,$C251,#REF!)</f>
        <v>#REF!</v>
      </c>
    </row>
    <row r="252" spans="1:14" s="34" customFormat="1" ht="14.25" customHeight="1">
      <c r="A252" s="16"/>
      <c r="B252" s="16"/>
      <c r="C252" s="16"/>
      <c r="D252" s="191"/>
      <c r="E252" s="191"/>
      <c r="F252" s="191"/>
      <c r="G252" s="191"/>
      <c r="H252" s="191"/>
      <c r="I252" s="190" t="s">
        <v>15</v>
      </c>
      <c r="J252" s="190"/>
      <c r="K252" s="190"/>
      <c r="L252" s="190"/>
      <c r="M252" s="190"/>
      <c r="N252" s="190"/>
    </row>
    <row r="253" spans="1:14" s="19" customFormat="1" ht="16.5" customHeight="1">
      <c r="A253" s="16"/>
      <c r="B253" s="16"/>
      <c r="C253" s="16"/>
      <c r="D253" s="191"/>
      <c r="E253" s="191"/>
      <c r="F253" s="191"/>
      <c r="G253" s="191"/>
      <c r="H253" s="191"/>
      <c r="I253" s="55" t="e">
        <f aca="true" t="shared" si="39" ref="I253:N253">I249+I251</f>
        <v>#REF!</v>
      </c>
      <c r="J253" s="55" t="e">
        <f t="shared" si="39"/>
        <v>#REF!</v>
      </c>
      <c r="K253" s="55" t="e">
        <f t="shared" si="39"/>
        <v>#REF!</v>
      </c>
      <c r="L253" s="55" t="e">
        <f t="shared" si="39"/>
        <v>#REF!</v>
      </c>
      <c r="M253" s="55" t="e">
        <f t="shared" si="39"/>
        <v>#REF!</v>
      </c>
      <c r="N253" s="55" t="e">
        <f t="shared" si="39"/>
        <v>#REF!</v>
      </c>
    </row>
    <row r="254" spans="1:14" s="34" customFormat="1" ht="15" customHeight="1">
      <c r="A254" s="16"/>
      <c r="B254" s="16"/>
      <c r="C254" s="16"/>
      <c r="D254" s="191" t="s">
        <v>94</v>
      </c>
      <c r="E254" s="191"/>
      <c r="F254" s="191"/>
      <c r="G254" s="191"/>
      <c r="H254" s="191"/>
      <c r="I254" s="132" t="s">
        <v>47</v>
      </c>
      <c r="J254" s="132"/>
      <c r="K254" s="132"/>
      <c r="L254" s="132"/>
      <c r="M254" s="132"/>
      <c r="N254" s="132"/>
    </row>
    <row r="255" spans="1:14" s="34" customFormat="1" ht="16.5" customHeight="1">
      <c r="A255" s="16"/>
      <c r="B255" s="16"/>
      <c r="C255" s="16"/>
      <c r="D255" s="191"/>
      <c r="E255" s="191"/>
      <c r="F255" s="191"/>
      <c r="G255" s="191"/>
      <c r="H255" s="191"/>
      <c r="I255" s="2">
        <v>1480000</v>
      </c>
      <c r="J255" s="5">
        <v>1208000</v>
      </c>
      <c r="K255" s="5">
        <v>900000</v>
      </c>
      <c r="L255" s="5"/>
      <c r="M255" s="5"/>
      <c r="N255" s="5">
        <f>I255+J255+K255+L255+M255</f>
        <v>3588000</v>
      </c>
    </row>
    <row r="256" spans="1:14" s="34" customFormat="1" ht="16.5" customHeight="1">
      <c r="A256" s="16"/>
      <c r="B256" s="16"/>
      <c r="C256" s="16"/>
      <c r="D256" s="191"/>
      <c r="E256" s="191"/>
      <c r="F256" s="191"/>
      <c r="G256" s="191"/>
      <c r="H256" s="191"/>
      <c r="I256" s="189" t="s">
        <v>14</v>
      </c>
      <c r="J256" s="189"/>
      <c r="K256" s="189"/>
      <c r="L256" s="189"/>
      <c r="M256" s="189"/>
      <c r="N256" s="189"/>
    </row>
    <row r="257" spans="1:14" s="34" customFormat="1" ht="12.75" customHeight="1">
      <c r="A257" s="16"/>
      <c r="B257" s="16"/>
      <c r="C257" s="16" t="s">
        <v>51</v>
      </c>
      <c r="D257" s="191"/>
      <c r="E257" s="191"/>
      <c r="F257" s="191"/>
      <c r="G257" s="191"/>
      <c r="H257" s="191"/>
      <c r="I257" s="54" t="e">
        <f>SUMIF(#REF!,$C257,#REF!)</f>
        <v>#REF!</v>
      </c>
      <c r="J257" s="54" t="e">
        <f>SUMIF(#REF!,$C257,#REF!)</f>
        <v>#REF!</v>
      </c>
      <c r="K257" s="54" t="e">
        <f>SUMIF(#REF!,$C257,#REF!)</f>
        <v>#REF!</v>
      </c>
      <c r="L257" s="54" t="e">
        <f>SUMIF(#REF!,$C257,#REF!)</f>
        <v>#REF!</v>
      </c>
      <c r="M257" s="54" t="e">
        <f>SUMIF(#REF!,$C257,#REF!)</f>
        <v>#REF!</v>
      </c>
      <c r="N257" s="54" t="e">
        <f>SUMIF(#REF!,$C257,#REF!)</f>
        <v>#REF!</v>
      </c>
    </row>
    <row r="258" spans="1:14" s="34" customFormat="1" ht="14.25" customHeight="1">
      <c r="A258" s="16"/>
      <c r="B258" s="16"/>
      <c r="C258" s="16"/>
      <c r="D258" s="191"/>
      <c r="E258" s="191"/>
      <c r="F258" s="191"/>
      <c r="G258" s="191"/>
      <c r="H258" s="191"/>
      <c r="I258" s="190" t="s">
        <v>15</v>
      </c>
      <c r="J258" s="190"/>
      <c r="K258" s="190"/>
      <c r="L258" s="190"/>
      <c r="M258" s="190"/>
      <c r="N258" s="190"/>
    </row>
    <row r="259" spans="1:14" s="19" customFormat="1" ht="16.5" customHeight="1">
      <c r="A259" s="16"/>
      <c r="B259" s="16"/>
      <c r="C259" s="16"/>
      <c r="D259" s="191"/>
      <c r="E259" s="191"/>
      <c r="F259" s="191"/>
      <c r="G259" s="191"/>
      <c r="H259" s="191"/>
      <c r="I259" s="55" t="e">
        <f aca="true" t="shared" si="40" ref="I259:N259">I255+I257</f>
        <v>#REF!</v>
      </c>
      <c r="J259" s="55" t="e">
        <f t="shared" si="40"/>
        <v>#REF!</v>
      </c>
      <c r="K259" s="55" t="e">
        <f t="shared" si="40"/>
        <v>#REF!</v>
      </c>
      <c r="L259" s="55" t="e">
        <f t="shared" si="40"/>
        <v>#REF!</v>
      </c>
      <c r="M259" s="55" t="e">
        <f t="shared" si="40"/>
        <v>#REF!</v>
      </c>
      <c r="N259" s="55" t="e">
        <f t="shared" si="40"/>
        <v>#REF!</v>
      </c>
    </row>
    <row r="260" spans="1:14" s="34" customFormat="1" ht="15" customHeight="1">
      <c r="A260" s="16"/>
      <c r="B260" s="16"/>
      <c r="C260" s="16"/>
      <c r="D260" s="191" t="s">
        <v>95</v>
      </c>
      <c r="E260" s="191"/>
      <c r="F260" s="191"/>
      <c r="G260" s="191"/>
      <c r="H260" s="191"/>
      <c r="I260" s="132" t="s">
        <v>47</v>
      </c>
      <c r="J260" s="132"/>
      <c r="K260" s="132"/>
      <c r="L260" s="132"/>
      <c r="M260" s="132"/>
      <c r="N260" s="132"/>
    </row>
    <row r="261" spans="1:14" s="34" customFormat="1" ht="16.5" customHeight="1">
      <c r="A261" s="16"/>
      <c r="B261" s="16"/>
      <c r="C261" s="16"/>
      <c r="D261" s="191"/>
      <c r="E261" s="191"/>
      <c r="F261" s="191"/>
      <c r="G261" s="191"/>
      <c r="H261" s="191"/>
      <c r="I261" s="2"/>
      <c r="J261" s="5"/>
      <c r="K261" s="5"/>
      <c r="L261" s="5"/>
      <c r="M261" s="5"/>
      <c r="N261" s="5">
        <f>I261+J261+K261+L261+M261</f>
        <v>0</v>
      </c>
    </row>
    <row r="262" spans="1:14" s="34" customFormat="1" ht="16.5" customHeight="1">
      <c r="A262" s="16"/>
      <c r="B262" s="16"/>
      <c r="C262" s="16"/>
      <c r="D262" s="191"/>
      <c r="E262" s="191"/>
      <c r="F262" s="191"/>
      <c r="G262" s="191"/>
      <c r="H262" s="191"/>
      <c r="I262" s="189" t="s">
        <v>14</v>
      </c>
      <c r="J262" s="189"/>
      <c r="K262" s="189"/>
      <c r="L262" s="189"/>
      <c r="M262" s="189"/>
      <c r="N262" s="189"/>
    </row>
    <row r="263" spans="1:14" s="34" customFormat="1" ht="12.75" customHeight="1">
      <c r="A263" s="16"/>
      <c r="B263" s="16"/>
      <c r="C263" s="16" t="s">
        <v>52</v>
      </c>
      <c r="D263" s="191"/>
      <c r="E263" s="191"/>
      <c r="F263" s="191"/>
      <c r="G263" s="191"/>
      <c r="H263" s="191"/>
      <c r="I263" s="54" t="e">
        <f>SUMIF(#REF!,$C263,#REF!)</f>
        <v>#REF!</v>
      </c>
      <c r="J263" s="54" t="e">
        <f>SUMIF(#REF!,$C263,#REF!)</f>
        <v>#REF!</v>
      </c>
      <c r="K263" s="54" t="e">
        <f>SUMIF(#REF!,$C263,#REF!)</f>
        <v>#REF!</v>
      </c>
      <c r="L263" s="54" t="e">
        <f>SUMIF(#REF!,$C263,#REF!)</f>
        <v>#REF!</v>
      </c>
      <c r="M263" s="54" t="e">
        <f>SUMIF(#REF!,$C263,#REF!)</f>
        <v>#REF!</v>
      </c>
      <c r="N263" s="54" t="e">
        <f>SUMIF(#REF!,$C263,#REF!)</f>
        <v>#REF!</v>
      </c>
    </row>
    <row r="264" spans="1:14" s="34" customFormat="1" ht="14.25" customHeight="1">
      <c r="A264" s="16"/>
      <c r="B264" s="16"/>
      <c r="C264" s="16"/>
      <c r="D264" s="191"/>
      <c r="E264" s="191"/>
      <c r="F264" s="191"/>
      <c r="G264" s="191"/>
      <c r="H264" s="191"/>
      <c r="I264" s="190" t="s">
        <v>15</v>
      </c>
      <c r="J264" s="190"/>
      <c r="K264" s="190"/>
      <c r="L264" s="190"/>
      <c r="M264" s="190"/>
      <c r="N264" s="190"/>
    </row>
    <row r="265" spans="1:14" s="19" customFormat="1" ht="16.5" customHeight="1">
      <c r="A265" s="16"/>
      <c r="B265" s="16"/>
      <c r="C265" s="16"/>
      <c r="D265" s="191"/>
      <c r="E265" s="191"/>
      <c r="F265" s="191"/>
      <c r="G265" s="191"/>
      <c r="H265" s="191"/>
      <c r="I265" s="55" t="e">
        <f aca="true" t="shared" si="41" ref="I265:N265">I261+I263</f>
        <v>#REF!</v>
      </c>
      <c r="J265" s="55" t="e">
        <f t="shared" si="41"/>
        <v>#REF!</v>
      </c>
      <c r="K265" s="55" t="e">
        <f t="shared" si="41"/>
        <v>#REF!</v>
      </c>
      <c r="L265" s="55" t="e">
        <f t="shared" si="41"/>
        <v>#REF!</v>
      </c>
      <c r="M265" s="55" t="e">
        <f t="shared" si="41"/>
        <v>#REF!</v>
      </c>
      <c r="N265" s="55" t="e">
        <f t="shared" si="41"/>
        <v>#REF!</v>
      </c>
    </row>
    <row r="266" spans="1:14" s="34" customFormat="1" ht="15" customHeight="1">
      <c r="A266" s="16"/>
      <c r="B266" s="16"/>
      <c r="C266" s="16"/>
      <c r="D266" s="191" t="s">
        <v>96</v>
      </c>
      <c r="E266" s="191"/>
      <c r="F266" s="191"/>
      <c r="G266" s="191"/>
      <c r="H266" s="191"/>
      <c r="I266" s="132" t="s">
        <v>47</v>
      </c>
      <c r="J266" s="132"/>
      <c r="K266" s="132"/>
      <c r="L266" s="132"/>
      <c r="M266" s="132"/>
      <c r="N266" s="132"/>
    </row>
    <row r="267" spans="1:14" s="34" customFormat="1" ht="16.5" customHeight="1">
      <c r="A267" s="16"/>
      <c r="B267" s="16"/>
      <c r="C267" s="16"/>
      <c r="D267" s="191"/>
      <c r="E267" s="191"/>
      <c r="F267" s="191"/>
      <c r="G267" s="191"/>
      <c r="H267" s="191"/>
      <c r="I267" s="2">
        <v>4662000</v>
      </c>
      <c r="J267" s="5">
        <v>6995000</v>
      </c>
      <c r="K267" s="5">
        <v>3825000</v>
      </c>
      <c r="L267" s="5">
        <v>5000000</v>
      </c>
      <c r="M267" s="5">
        <v>5000000</v>
      </c>
      <c r="N267" s="5">
        <f>I267+J267+K267+L267+M267</f>
        <v>25482000</v>
      </c>
    </row>
    <row r="268" spans="1:14" s="34" customFormat="1" ht="16.5" customHeight="1">
      <c r="A268" s="16"/>
      <c r="B268" s="16"/>
      <c r="C268" s="16"/>
      <c r="D268" s="191"/>
      <c r="E268" s="191"/>
      <c r="F268" s="191"/>
      <c r="G268" s="191"/>
      <c r="H268" s="191"/>
      <c r="I268" s="189" t="s">
        <v>14</v>
      </c>
      <c r="J268" s="189"/>
      <c r="K268" s="189"/>
      <c r="L268" s="189"/>
      <c r="M268" s="189"/>
      <c r="N268" s="189"/>
    </row>
    <row r="269" spans="1:14" s="34" customFormat="1" ht="12.75" customHeight="1">
      <c r="A269" s="16"/>
      <c r="B269" s="16"/>
      <c r="C269" s="16" t="s">
        <v>53</v>
      </c>
      <c r="D269" s="191"/>
      <c r="E269" s="191"/>
      <c r="F269" s="191"/>
      <c r="G269" s="191"/>
      <c r="H269" s="191"/>
      <c r="I269" s="54" t="e">
        <f>SUMIF(#REF!,$C269,#REF!)</f>
        <v>#REF!</v>
      </c>
      <c r="J269" s="54" t="e">
        <f>SUMIF(#REF!,$C269,#REF!)</f>
        <v>#REF!</v>
      </c>
      <c r="K269" s="54" t="e">
        <f>SUMIF(#REF!,$C269,#REF!)</f>
        <v>#REF!</v>
      </c>
      <c r="L269" s="54" t="e">
        <f>SUMIF(#REF!,$C269,#REF!)</f>
        <v>#REF!</v>
      </c>
      <c r="M269" s="54" t="e">
        <f>SUMIF(#REF!,$C269,#REF!)</f>
        <v>#REF!</v>
      </c>
      <c r="N269" s="54" t="e">
        <f>SUMIF(#REF!,$C269,#REF!)</f>
        <v>#REF!</v>
      </c>
    </row>
    <row r="270" spans="1:14" s="34" customFormat="1" ht="14.25" customHeight="1">
      <c r="A270" s="16"/>
      <c r="B270" s="16"/>
      <c r="C270" s="16"/>
      <c r="D270" s="191"/>
      <c r="E270" s="191"/>
      <c r="F270" s="191"/>
      <c r="G270" s="191"/>
      <c r="H270" s="191"/>
      <c r="I270" s="190" t="s">
        <v>15</v>
      </c>
      <c r="J270" s="190"/>
      <c r="K270" s="190"/>
      <c r="L270" s="190"/>
      <c r="M270" s="190"/>
      <c r="N270" s="190"/>
    </row>
    <row r="271" spans="1:14" s="19" customFormat="1" ht="16.5" customHeight="1">
      <c r="A271" s="16"/>
      <c r="B271" s="16"/>
      <c r="C271" s="16"/>
      <c r="D271" s="191"/>
      <c r="E271" s="191"/>
      <c r="F271" s="191"/>
      <c r="G271" s="191"/>
      <c r="H271" s="191"/>
      <c r="I271" s="55" t="e">
        <f aca="true" t="shared" si="42" ref="I271:N271">I267+I269</f>
        <v>#REF!</v>
      </c>
      <c r="J271" s="55" t="e">
        <f t="shared" si="42"/>
        <v>#REF!</v>
      </c>
      <c r="K271" s="55" t="e">
        <f t="shared" si="42"/>
        <v>#REF!</v>
      </c>
      <c r="L271" s="55" t="e">
        <f t="shared" si="42"/>
        <v>#REF!</v>
      </c>
      <c r="M271" s="55" t="e">
        <f t="shared" si="42"/>
        <v>#REF!</v>
      </c>
      <c r="N271" s="55" t="e">
        <f t="shared" si="42"/>
        <v>#REF!</v>
      </c>
    </row>
    <row r="272" spans="1:14" s="34" customFormat="1" ht="15" customHeight="1">
      <c r="A272" s="16"/>
      <c r="B272" s="16"/>
      <c r="C272" s="16"/>
      <c r="D272" s="191" t="s">
        <v>97</v>
      </c>
      <c r="E272" s="191"/>
      <c r="F272" s="191"/>
      <c r="G272" s="191"/>
      <c r="H272" s="191"/>
      <c r="I272" s="132" t="s">
        <v>47</v>
      </c>
      <c r="J272" s="132"/>
      <c r="K272" s="132"/>
      <c r="L272" s="132"/>
      <c r="M272" s="132"/>
      <c r="N272" s="132"/>
    </row>
    <row r="273" spans="1:14" s="34" customFormat="1" ht="16.5" customHeight="1">
      <c r="A273" s="16"/>
      <c r="B273" s="16"/>
      <c r="C273" s="16"/>
      <c r="D273" s="191"/>
      <c r="E273" s="191"/>
      <c r="F273" s="191"/>
      <c r="G273" s="191"/>
      <c r="H273" s="191"/>
      <c r="I273" s="2">
        <v>437000</v>
      </c>
      <c r="J273" s="5"/>
      <c r="K273" s="5"/>
      <c r="L273" s="5"/>
      <c r="M273" s="5"/>
      <c r="N273" s="5">
        <f>I273+J273+K273+L273+M273</f>
        <v>437000</v>
      </c>
    </row>
    <row r="274" spans="1:14" s="34" customFormat="1" ht="16.5" customHeight="1">
      <c r="A274" s="16"/>
      <c r="B274" s="16"/>
      <c r="C274" s="16"/>
      <c r="D274" s="191"/>
      <c r="E274" s="191"/>
      <c r="F274" s="191"/>
      <c r="G274" s="191"/>
      <c r="H274" s="191"/>
      <c r="I274" s="189" t="s">
        <v>14</v>
      </c>
      <c r="J274" s="189"/>
      <c r="K274" s="189"/>
      <c r="L274" s="189"/>
      <c r="M274" s="189"/>
      <c r="N274" s="189"/>
    </row>
    <row r="275" spans="1:14" s="34" customFormat="1" ht="12.75" customHeight="1">
      <c r="A275" s="16"/>
      <c r="B275" s="16"/>
      <c r="C275" s="16" t="s">
        <v>54</v>
      </c>
      <c r="D275" s="191"/>
      <c r="E275" s="191"/>
      <c r="F275" s="191"/>
      <c r="G275" s="191"/>
      <c r="H275" s="191"/>
      <c r="I275" s="54" t="e">
        <f>SUMIF(#REF!,$C275,#REF!)</f>
        <v>#REF!</v>
      </c>
      <c r="J275" s="54" t="e">
        <f>SUMIF(#REF!,$C275,#REF!)</f>
        <v>#REF!</v>
      </c>
      <c r="K275" s="54" t="e">
        <f>SUMIF(#REF!,$C275,#REF!)</f>
        <v>#REF!</v>
      </c>
      <c r="L275" s="54" t="e">
        <f>SUMIF(#REF!,$C275,#REF!)</f>
        <v>#REF!</v>
      </c>
      <c r="M275" s="54" t="e">
        <f>SUMIF(#REF!,$C275,#REF!)</f>
        <v>#REF!</v>
      </c>
      <c r="N275" s="54" t="e">
        <f>SUMIF(#REF!,$C275,#REF!)</f>
        <v>#REF!</v>
      </c>
    </row>
    <row r="276" spans="1:14" s="34" customFormat="1" ht="14.25" customHeight="1">
      <c r="A276" s="16"/>
      <c r="B276" s="16"/>
      <c r="C276" s="16"/>
      <c r="D276" s="191"/>
      <c r="E276" s="191"/>
      <c r="F276" s="191"/>
      <c r="G276" s="191"/>
      <c r="H276" s="191"/>
      <c r="I276" s="190" t="s">
        <v>15</v>
      </c>
      <c r="J276" s="190"/>
      <c r="K276" s="190"/>
      <c r="L276" s="190"/>
      <c r="M276" s="190"/>
      <c r="N276" s="190"/>
    </row>
    <row r="277" spans="1:14" s="19" customFormat="1" ht="16.5" customHeight="1">
      <c r="A277" s="16"/>
      <c r="B277" s="16"/>
      <c r="C277" s="16"/>
      <c r="D277" s="191"/>
      <c r="E277" s="191"/>
      <c r="F277" s="191"/>
      <c r="G277" s="191"/>
      <c r="H277" s="191"/>
      <c r="I277" s="55" t="e">
        <f aca="true" t="shared" si="43" ref="I277:N277">I273+I275</f>
        <v>#REF!</v>
      </c>
      <c r="J277" s="55" t="e">
        <f t="shared" si="43"/>
        <v>#REF!</v>
      </c>
      <c r="K277" s="55" t="e">
        <f t="shared" si="43"/>
        <v>#REF!</v>
      </c>
      <c r="L277" s="55" t="e">
        <f t="shared" si="43"/>
        <v>#REF!</v>
      </c>
      <c r="M277" s="55" t="e">
        <f t="shared" si="43"/>
        <v>#REF!</v>
      </c>
      <c r="N277" s="55" t="e">
        <f t="shared" si="43"/>
        <v>#REF!</v>
      </c>
    </row>
    <row r="278" spans="1:14" s="34" customFormat="1" ht="15" customHeight="1">
      <c r="A278" s="16"/>
      <c r="B278" s="16"/>
      <c r="C278" s="16"/>
      <c r="D278" s="191" t="s">
        <v>98</v>
      </c>
      <c r="E278" s="191"/>
      <c r="F278" s="191"/>
      <c r="G278" s="191"/>
      <c r="H278" s="191"/>
      <c r="I278" s="132" t="s">
        <v>47</v>
      </c>
      <c r="J278" s="132"/>
      <c r="K278" s="132"/>
      <c r="L278" s="132"/>
      <c r="M278" s="132"/>
      <c r="N278" s="132"/>
    </row>
    <row r="279" spans="1:14" s="34" customFormat="1" ht="16.5" customHeight="1">
      <c r="A279" s="16"/>
      <c r="B279" s="16"/>
      <c r="C279" s="16"/>
      <c r="D279" s="191"/>
      <c r="E279" s="191"/>
      <c r="F279" s="191"/>
      <c r="G279" s="191"/>
      <c r="H279" s="191"/>
      <c r="I279" s="2">
        <v>3758900</v>
      </c>
      <c r="J279" s="5"/>
      <c r="K279" s="5"/>
      <c r="L279" s="5"/>
      <c r="M279" s="5"/>
      <c r="N279" s="5">
        <f>I279+J279+K279+L279+M279</f>
        <v>3758900</v>
      </c>
    </row>
    <row r="280" spans="1:14" s="34" customFormat="1" ht="16.5" customHeight="1">
      <c r="A280" s="16"/>
      <c r="B280" s="16"/>
      <c r="C280" s="16"/>
      <c r="D280" s="191"/>
      <c r="E280" s="191"/>
      <c r="F280" s="191"/>
      <c r="G280" s="191"/>
      <c r="H280" s="191"/>
      <c r="I280" s="189" t="s">
        <v>14</v>
      </c>
      <c r="J280" s="189"/>
      <c r="K280" s="189"/>
      <c r="L280" s="189"/>
      <c r="M280" s="189"/>
      <c r="N280" s="189"/>
    </row>
    <row r="281" spans="1:14" s="34" customFormat="1" ht="12.75" customHeight="1">
      <c r="A281" s="16"/>
      <c r="B281" s="16"/>
      <c r="C281" s="16" t="s">
        <v>55</v>
      </c>
      <c r="D281" s="191"/>
      <c r="E281" s="191"/>
      <c r="F281" s="191"/>
      <c r="G281" s="191"/>
      <c r="H281" s="191"/>
      <c r="I281" s="54" t="e">
        <f>SUMIF(#REF!,$C281,#REF!)</f>
        <v>#REF!</v>
      </c>
      <c r="J281" s="54" t="e">
        <f>SUMIF(#REF!,$C281,#REF!)</f>
        <v>#REF!</v>
      </c>
      <c r="K281" s="54" t="e">
        <f>SUMIF(#REF!,$C281,#REF!)</f>
        <v>#REF!</v>
      </c>
      <c r="L281" s="54" t="e">
        <f>SUMIF(#REF!,$C281,#REF!)</f>
        <v>#REF!</v>
      </c>
      <c r="M281" s="54" t="e">
        <f>SUMIF(#REF!,$C281,#REF!)</f>
        <v>#REF!</v>
      </c>
      <c r="N281" s="54" t="e">
        <f>SUMIF(#REF!,$C281,#REF!)</f>
        <v>#REF!</v>
      </c>
    </row>
    <row r="282" spans="1:14" s="34" customFormat="1" ht="14.25" customHeight="1">
      <c r="A282" s="16"/>
      <c r="B282" s="16"/>
      <c r="C282" s="16"/>
      <c r="D282" s="191"/>
      <c r="E282" s="191"/>
      <c r="F282" s="191"/>
      <c r="G282" s="191"/>
      <c r="H282" s="191"/>
      <c r="I282" s="190" t="s">
        <v>15</v>
      </c>
      <c r="J282" s="190"/>
      <c r="K282" s="190"/>
      <c r="L282" s="190"/>
      <c r="M282" s="190"/>
      <c r="N282" s="190"/>
    </row>
    <row r="283" spans="1:14" s="19" customFormat="1" ht="16.5" customHeight="1">
      <c r="A283" s="16"/>
      <c r="B283" s="16"/>
      <c r="C283" s="16"/>
      <c r="D283" s="191"/>
      <c r="E283" s="191"/>
      <c r="F283" s="191"/>
      <c r="G283" s="191"/>
      <c r="H283" s="191"/>
      <c r="I283" s="55" t="e">
        <f aca="true" t="shared" si="44" ref="I283:N283">I279+I281</f>
        <v>#REF!</v>
      </c>
      <c r="J283" s="55" t="e">
        <f t="shared" si="44"/>
        <v>#REF!</v>
      </c>
      <c r="K283" s="55" t="e">
        <f t="shared" si="44"/>
        <v>#REF!</v>
      </c>
      <c r="L283" s="55" t="e">
        <f t="shared" si="44"/>
        <v>#REF!</v>
      </c>
      <c r="M283" s="55" t="e">
        <f t="shared" si="44"/>
        <v>#REF!</v>
      </c>
      <c r="N283" s="55" t="e">
        <f t="shared" si="44"/>
        <v>#REF!</v>
      </c>
    </row>
    <row r="284" spans="1:14" s="34" customFormat="1" ht="15" customHeight="1">
      <c r="A284" s="16"/>
      <c r="B284" s="16"/>
      <c r="C284" s="16"/>
      <c r="D284" s="191" t="s">
        <v>31</v>
      </c>
      <c r="E284" s="191"/>
      <c r="F284" s="191"/>
      <c r="G284" s="191"/>
      <c r="H284" s="191"/>
      <c r="I284" s="132" t="s">
        <v>47</v>
      </c>
      <c r="J284" s="132"/>
      <c r="K284" s="132"/>
      <c r="L284" s="132"/>
      <c r="M284" s="132"/>
      <c r="N284" s="132"/>
    </row>
    <row r="285" spans="1:14" s="34" customFormat="1" ht="16.5" customHeight="1">
      <c r="A285" s="16"/>
      <c r="B285" s="16"/>
      <c r="C285" s="16"/>
      <c r="D285" s="191"/>
      <c r="E285" s="191"/>
      <c r="F285" s="191"/>
      <c r="G285" s="191"/>
      <c r="H285" s="191"/>
      <c r="I285" s="2">
        <v>260000</v>
      </c>
      <c r="J285" s="5">
        <v>15000000</v>
      </c>
      <c r="K285" s="5">
        <v>12000000</v>
      </c>
      <c r="L285" s="5">
        <v>12000000</v>
      </c>
      <c r="M285" s="5">
        <v>12055000</v>
      </c>
      <c r="N285" s="5">
        <f>I285+J285+K285+L285+M285</f>
        <v>51315000</v>
      </c>
    </row>
    <row r="286" spans="1:14" s="34" customFormat="1" ht="16.5" customHeight="1">
      <c r="A286" s="16"/>
      <c r="B286" s="16"/>
      <c r="C286" s="16"/>
      <c r="D286" s="191"/>
      <c r="E286" s="191"/>
      <c r="F286" s="191"/>
      <c r="G286" s="191"/>
      <c r="H286" s="191"/>
      <c r="I286" s="189" t="s">
        <v>14</v>
      </c>
      <c r="J286" s="189"/>
      <c r="K286" s="189"/>
      <c r="L286" s="189"/>
      <c r="M286" s="189"/>
      <c r="N286" s="189"/>
    </row>
    <row r="287" spans="1:14" s="34" customFormat="1" ht="12.75" customHeight="1">
      <c r="A287" s="16"/>
      <c r="B287" s="16"/>
      <c r="C287" s="16" t="s">
        <v>56</v>
      </c>
      <c r="D287" s="191"/>
      <c r="E287" s="191"/>
      <c r="F287" s="191"/>
      <c r="G287" s="191"/>
      <c r="H287" s="191"/>
      <c r="I287" s="54" t="e">
        <f>SUMIF(#REF!,$C287,#REF!)</f>
        <v>#REF!</v>
      </c>
      <c r="J287" s="54" t="e">
        <f>SUMIF(#REF!,$C287,#REF!)</f>
        <v>#REF!</v>
      </c>
      <c r="K287" s="54" t="e">
        <f>SUMIF(#REF!,$C287,#REF!)</f>
        <v>#REF!</v>
      </c>
      <c r="L287" s="54" t="e">
        <f>SUMIF(#REF!,$C287,#REF!)</f>
        <v>#REF!</v>
      </c>
      <c r="M287" s="54" t="e">
        <f>SUMIF(#REF!,$C287,#REF!)</f>
        <v>#REF!</v>
      </c>
      <c r="N287" s="54" t="e">
        <f>SUMIF(#REF!,$C287,#REF!)</f>
        <v>#REF!</v>
      </c>
    </row>
    <row r="288" spans="1:14" s="34" customFormat="1" ht="14.25" customHeight="1">
      <c r="A288" s="16"/>
      <c r="B288" s="16"/>
      <c r="C288" s="16"/>
      <c r="D288" s="191"/>
      <c r="E288" s="191"/>
      <c r="F288" s="191"/>
      <c r="G288" s="191"/>
      <c r="H288" s="191"/>
      <c r="I288" s="190" t="s">
        <v>15</v>
      </c>
      <c r="J288" s="190"/>
      <c r="K288" s="190"/>
      <c r="L288" s="190"/>
      <c r="M288" s="190"/>
      <c r="N288" s="190"/>
    </row>
    <row r="289" spans="1:14" s="19" customFormat="1" ht="16.5" customHeight="1">
      <c r="A289" s="16"/>
      <c r="B289" s="16"/>
      <c r="C289" s="16"/>
      <c r="D289" s="191"/>
      <c r="E289" s="191"/>
      <c r="F289" s="191"/>
      <c r="G289" s="191"/>
      <c r="H289" s="191"/>
      <c r="I289" s="55" t="e">
        <f aca="true" t="shared" si="45" ref="I289:N289">I285+I287</f>
        <v>#REF!</v>
      </c>
      <c r="J289" s="55" t="e">
        <f t="shared" si="45"/>
        <v>#REF!</v>
      </c>
      <c r="K289" s="55" t="e">
        <f t="shared" si="45"/>
        <v>#REF!</v>
      </c>
      <c r="L289" s="55" t="e">
        <f t="shared" si="45"/>
        <v>#REF!</v>
      </c>
      <c r="M289" s="55" t="e">
        <f t="shared" si="45"/>
        <v>#REF!</v>
      </c>
      <c r="N289" s="55" t="e">
        <f t="shared" si="45"/>
        <v>#REF!</v>
      </c>
    </row>
    <row r="290" spans="1:14" s="34" customFormat="1" ht="15" customHeight="1">
      <c r="A290" s="16"/>
      <c r="B290" s="16"/>
      <c r="C290" s="16"/>
      <c r="D290" s="191" t="s">
        <v>32</v>
      </c>
      <c r="E290" s="191"/>
      <c r="F290" s="191"/>
      <c r="G290" s="191"/>
      <c r="H290" s="191"/>
      <c r="I290" s="132" t="s">
        <v>47</v>
      </c>
      <c r="J290" s="132"/>
      <c r="K290" s="132"/>
      <c r="L290" s="132"/>
      <c r="M290" s="132"/>
      <c r="N290" s="132"/>
    </row>
    <row r="291" spans="1:14" s="34" customFormat="1" ht="16.5" customHeight="1">
      <c r="A291" s="16"/>
      <c r="B291" s="16"/>
      <c r="C291" s="16"/>
      <c r="D291" s="191"/>
      <c r="E291" s="191"/>
      <c r="F291" s="191"/>
      <c r="G291" s="191"/>
      <c r="H291" s="191"/>
      <c r="I291" s="2">
        <v>1853850</v>
      </c>
      <c r="J291" s="5"/>
      <c r="K291" s="5"/>
      <c r="L291" s="5"/>
      <c r="M291" s="5"/>
      <c r="N291" s="5">
        <f>I291+J291+K291+L291+M291</f>
        <v>1853850</v>
      </c>
    </row>
    <row r="292" spans="1:14" s="34" customFormat="1" ht="16.5" customHeight="1">
      <c r="A292" s="16"/>
      <c r="B292" s="16"/>
      <c r="C292" s="16"/>
      <c r="D292" s="191"/>
      <c r="E292" s="191"/>
      <c r="F292" s="191"/>
      <c r="G292" s="191"/>
      <c r="H292" s="191"/>
      <c r="I292" s="189" t="s">
        <v>14</v>
      </c>
      <c r="J292" s="189"/>
      <c r="K292" s="189"/>
      <c r="L292" s="189"/>
      <c r="M292" s="189"/>
      <c r="N292" s="189"/>
    </row>
    <row r="293" spans="1:14" s="34" customFormat="1" ht="12.75" customHeight="1">
      <c r="A293" s="16"/>
      <c r="B293" s="16"/>
      <c r="C293" s="16" t="s">
        <v>57</v>
      </c>
      <c r="D293" s="191"/>
      <c r="E293" s="191"/>
      <c r="F293" s="191"/>
      <c r="G293" s="191"/>
      <c r="H293" s="191"/>
      <c r="I293" s="54" t="e">
        <f>SUMIF(#REF!,$C293,#REF!)</f>
        <v>#REF!</v>
      </c>
      <c r="J293" s="54" t="e">
        <f>SUMIF(#REF!,$C293,#REF!)</f>
        <v>#REF!</v>
      </c>
      <c r="K293" s="54" t="e">
        <f>SUMIF(#REF!,$C293,#REF!)</f>
        <v>#REF!</v>
      </c>
      <c r="L293" s="54" t="e">
        <f>SUMIF(#REF!,$C293,#REF!)</f>
        <v>#REF!</v>
      </c>
      <c r="M293" s="54" t="e">
        <f>SUMIF(#REF!,$C293,#REF!)</f>
        <v>#REF!</v>
      </c>
      <c r="N293" s="54" t="e">
        <f>SUMIF(#REF!,$C293,#REF!)</f>
        <v>#REF!</v>
      </c>
    </row>
    <row r="294" spans="1:14" s="34" customFormat="1" ht="14.25" customHeight="1">
      <c r="A294" s="16"/>
      <c r="B294" s="16"/>
      <c r="C294" s="16"/>
      <c r="D294" s="191"/>
      <c r="E294" s="191"/>
      <c r="F294" s="191"/>
      <c r="G294" s="191"/>
      <c r="H294" s="191"/>
      <c r="I294" s="190" t="s">
        <v>15</v>
      </c>
      <c r="J294" s="190"/>
      <c r="K294" s="190"/>
      <c r="L294" s="190"/>
      <c r="M294" s="190"/>
      <c r="N294" s="190"/>
    </row>
    <row r="295" spans="1:14" s="19" customFormat="1" ht="16.5" customHeight="1">
      <c r="A295" s="16"/>
      <c r="B295" s="16"/>
      <c r="C295" s="16"/>
      <c r="D295" s="191"/>
      <c r="E295" s="191"/>
      <c r="F295" s="191"/>
      <c r="G295" s="191"/>
      <c r="H295" s="191"/>
      <c r="I295" s="55" t="e">
        <f aca="true" t="shared" si="46" ref="I295:N295">I291+I293</f>
        <v>#REF!</v>
      </c>
      <c r="J295" s="55" t="e">
        <f t="shared" si="46"/>
        <v>#REF!</v>
      </c>
      <c r="K295" s="55" t="e">
        <f t="shared" si="46"/>
        <v>#REF!</v>
      </c>
      <c r="L295" s="55" t="e">
        <f t="shared" si="46"/>
        <v>#REF!</v>
      </c>
      <c r="M295" s="55" t="e">
        <f t="shared" si="46"/>
        <v>#REF!</v>
      </c>
      <c r="N295" s="55" t="e">
        <f t="shared" si="46"/>
        <v>#REF!</v>
      </c>
    </row>
    <row r="296" spans="1:14" s="34" customFormat="1" ht="15" customHeight="1">
      <c r="A296" s="16"/>
      <c r="B296" s="16"/>
      <c r="C296" s="16"/>
      <c r="D296" s="191" t="s">
        <v>33</v>
      </c>
      <c r="E296" s="191"/>
      <c r="F296" s="191"/>
      <c r="G296" s="191"/>
      <c r="H296" s="191"/>
      <c r="I296" s="132" t="s">
        <v>47</v>
      </c>
      <c r="J296" s="132"/>
      <c r="K296" s="132"/>
      <c r="L296" s="132"/>
      <c r="M296" s="132"/>
      <c r="N296" s="132"/>
    </row>
    <row r="297" spans="1:14" s="34" customFormat="1" ht="16.5" customHeight="1">
      <c r="A297" s="16"/>
      <c r="B297" s="16"/>
      <c r="C297" s="16"/>
      <c r="D297" s="191"/>
      <c r="E297" s="191"/>
      <c r="F297" s="191"/>
      <c r="G297" s="191"/>
      <c r="H297" s="191"/>
      <c r="I297" s="2">
        <v>11052000</v>
      </c>
      <c r="J297" s="5">
        <v>11419000</v>
      </c>
      <c r="K297" s="5"/>
      <c r="L297" s="5">
        <v>210000</v>
      </c>
      <c r="M297" s="5">
        <v>1170000</v>
      </c>
      <c r="N297" s="5">
        <f>I297+J297+K297+L297+M297</f>
        <v>23851000</v>
      </c>
    </row>
    <row r="298" spans="1:14" s="34" customFormat="1" ht="16.5" customHeight="1">
      <c r="A298" s="16"/>
      <c r="B298" s="16"/>
      <c r="C298" s="16"/>
      <c r="D298" s="191"/>
      <c r="E298" s="191"/>
      <c r="F298" s="191"/>
      <c r="G298" s="191"/>
      <c r="H298" s="191"/>
      <c r="I298" s="189" t="s">
        <v>14</v>
      </c>
      <c r="J298" s="189"/>
      <c r="K298" s="189"/>
      <c r="L298" s="189"/>
      <c r="M298" s="189"/>
      <c r="N298" s="189"/>
    </row>
    <row r="299" spans="1:14" s="34" customFormat="1" ht="12.75" customHeight="1">
      <c r="A299" s="16"/>
      <c r="B299" s="16"/>
      <c r="C299" s="16" t="s">
        <v>58</v>
      </c>
      <c r="D299" s="191"/>
      <c r="E299" s="191"/>
      <c r="F299" s="191"/>
      <c r="G299" s="191"/>
      <c r="H299" s="191"/>
      <c r="I299" s="54" t="e">
        <f>SUMIF(#REF!,$C299,#REF!)</f>
        <v>#REF!</v>
      </c>
      <c r="J299" s="54" t="e">
        <f>SUMIF(#REF!,$C299,#REF!)</f>
        <v>#REF!</v>
      </c>
      <c r="K299" s="54" t="e">
        <f>SUMIF(#REF!,$C299,#REF!)</f>
        <v>#REF!</v>
      </c>
      <c r="L299" s="54" t="e">
        <f>SUMIF(#REF!,$C299,#REF!)</f>
        <v>#REF!</v>
      </c>
      <c r="M299" s="54" t="e">
        <f>SUMIF(#REF!,$C299,#REF!)</f>
        <v>#REF!</v>
      </c>
      <c r="N299" s="54" t="e">
        <f>SUMIF(#REF!,$C299,#REF!)</f>
        <v>#REF!</v>
      </c>
    </row>
    <row r="300" spans="1:14" s="34" customFormat="1" ht="14.25" customHeight="1">
      <c r="A300" s="16"/>
      <c r="B300" s="16"/>
      <c r="C300" s="16"/>
      <c r="D300" s="191"/>
      <c r="E300" s="191"/>
      <c r="F300" s="191"/>
      <c r="G300" s="191"/>
      <c r="H300" s="191"/>
      <c r="I300" s="190" t="s">
        <v>15</v>
      </c>
      <c r="J300" s="190"/>
      <c r="K300" s="190"/>
      <c r="L300" s="190"/>
      <c r="M300" s="190"/>
      <c r="N300" s="190"/>
    </row>
    <row r="301" spans="1:14" s="19" customFormat="1" ht="16.5" customHeight="1">
      <c r="A301" s="16"/>
      <c r="B301" s="16"/>
      <c r="C301" s="16"/>
      <c r="D301" s="191"/>
      <c r="E301" s="191"/>
      <c r="F301" s="191"/>
      <c r="G301" s="191"/>
      <c r="H301" s="191"/>
      <c r="I301" s="55" t="e">
        <f aca="true" t="shared" si="47" ref="I301:N301">I297+I299</f>
        <v>#REF!</v>
      </c>
      <c r="J301" s="55" t="e">
        <f t="shared" si="47"/>
        <v>#REF!</v>
      </c>
      <c r="K301" s="55" t="e">
        <f t="shared" si="47"/>
        <v>#REF!</v>
      </c>
      <c r="L301" s="55" t="e">
        <f t="shared" si="47"/>
        <v>#REF!</v>
      </c>
      <c r="M301" s="55" t="e">
        <f t="shared" si="47"/>
        <v>#REF!</v>
      </c>
      <c r="N301" s="55" t="e">
        <f t="shared" si="47"/>
        <v>#REF!</v>
      </c>
    </row>
    <row r="302" spans="1:14" s="34" customFormat="1" ht="15" customHeight="1">
      <c r="A302" s="16"/>
      <c r="B302" s="16"/>
      <c r="C302" s="16"/>
      <c r="D302" s="191" t="s">
        <v>34</v>
      </c>
      <c r="E302" s="191"/>
      <c r="F302" s="191"/>
      <c r="G302" s="191"/>
      <c r="H302" s="191"/>
      <c r="I302" s="132" t="s">
        <v>47</v>
      </c>
      <c r="J302" s="132"/>
      <c r="K302" s="132"/>
      <c r="L302" s="132"/>
      <c r="M302" s="132"/>
      <c r="N302" s="132"/>
    </row>
    <row r="303" spans="1:14" s="34" customFormat="1" ht="16.5" customHeight="1">
      <c r="A303" s="16"/>
      <c r="B303" s="16"/>
      <c r="C303" s="16"/>
      <c r="D303" s="191"/>
      <c r="E303" s="191"/>
      <c r="F303" s="191"/>
      <c r="G303" s="191"/>
      <c r="H303" s="191"/>
      <c r="I303" s="2"/>
      <c r="J303" s="5"/>
      <c r="K303" s="5"/>
      <c r="L303" s="5"/>
      <c r="M303" s="5"/>
      <c r="N303" s="5">
        <f>I303+J303+K303+L303+M303</f>
        <v>0</v>
      </c>
    </row>
    <row r="304" spans="1:14" s="34" customFormat="1" ht="16.5" customHeight="1">
      <c r="A304" s="16"/>
      <c r="B304" s="16"/>
      <c r="C304" s="16"/>
      <c r="D304" s="191"/>
      <c r="E304" s="191"/>
      <c r="F304" s="191"/>
      <c r="G304" s="191"/>
      <c r="H304" s="191"/>
      <c r="I304" s="189" t="s">
        <v>14</v>
      </c>
      <c r="J304" s="189"/>
      <c r="K304" s="189"/>
      <c r="L304" s="189"/>
      <c r="M304" s="189"/>
      <c r="N304" s="189"/>
    </row>
    <row r="305" spans="1:14" s="34" customFormat="1" ht="12.75" customHeight="1">
      <c r="A305" s="16"/>
      <c r="B305" s="16"/>
      <c r="C305" s="16" t="s">
        <v>49</v>
      </c>
      <c r="D305" s="191"/>
      <c r="E305" s="191"/>
      <c r="F305" s="191"/>
      <c r="G305" s="191"/>
      <c r="H305" s="191"/>
      <c r="I305" s="54" t="e">
        <f>SUMIF(#REF!,$C305,#REF!)</f>
        <v>#REF!</v>
      </c>
      <c r="J305" s="54" t="e">
        <f>SUMIF(#REF!,$C305,#REF!)</f>
        <v>#REF!</v>
      </c>
      <c r="K305" s="54" t="e">
        <f>SUMIF(#REF!,$C305,#REF!)</f>
        <v>#REF!</v>
      </c>
      <c r="L305" s="54" t="e">
        <f>SUMIF(#REF!,$C305,#REF!)</f>
        <v>#REF!</v>
      </c>
      <c r="M305" s="54" t="e">
        <f>SUMIF(#REF!,$C305,#REF!)</f>
        <v>#REF!</v>
      </c>
      <c r="N305" s="54" t="e">
        <f>SUMIF(#REF!,$C305,#REF!)</f>
        <v>#REF!</v>
      </c>
    </row>
    <row r="306" spans="1:14" s="34" customFormat="1" ht="14.25" customHeight="1">
      <c r="A306" s="16"/>
      <c r="B306" s="16"/>
      <c r="C306" s="16"/>
      <c r="D306" s="191"/>
      <c r="E306" s="191"/>
      <c r="F306" s="191"/>
      <c r="G306" s="191"/>
      <c r="H306" s="191"/>
      <c r="I306" s="190" t="s">
        <v>15</v>
      </c>
      <c r="J306" s="190"/>
      <c r="K306" s="190"/>
      <c r="L306" s="190"/>
      <c r="M306" s="190"/>
      <c r="N306" s="190"/>
    </row>
    <row r="307" spans="1:14" s="19" customFormat="1" ht="16.5" customHeight="1">
      <c r="A307" s="16"/>
      <c r="B307" s="16"/>
      <c r="C307" s="16"/>
      <c r="D307" s="191"/>
      <c r="E307" s="191"/>
      <c r="F307" s="191"/>
      <c r="G307" s="191"/>
      <c r="H307" s="191"/>
      <c r="I307" s="55" t="e">
        <f aca="true" t="shared" si="48" ref="I307:N307">I303+I305</f>
        <v>#REF!</v>
      </c>
      <c r="J307" s="55" t="e">
        <f t="shared" si="48"/>
        <v>#REF!</v>
      </c>
      <c r="K307" s="55" t="e">
        <f t="shared" si="48"/>
        <v>#REF!</v>
      </c>
      <c r="L307" s="55" t="e">
        <f t="shared" si="48"/>
        <v>#REF!</v>
      </c>
      <c r="M307" s="55" t="e">
        <f t="shared" si="48"/>
        <v>#REF!</v>
      </c>
      <c r="N307" s="55" t="e">
        <f t="shared" si="48"/>
        <v>#REF!</v>
      </c>
    </row>
    <row r="308" spans="1:14" s="34" customFormat="1" ht="15" customHeight="1">
      <c r="A308" s="16"/>
      <c r="B308" s="16"/>
      <c r="C308" s="16"/>
      <c r="D308" s="191" t="s">
        <v>35</v>
      </c>
      <c r="E308" s="191"/>
      <c r="F308" s="191"/>
      <c r="G308" s="191"/>
      <c r="H308" s="191"/>
      <c r="I308" s="132" t="s">
        <v>47</v>
      </c>
      <c r="J308" s="132"/>
      <c r="K308" s="132"/>
      <c r="L308" s="132"/>
      <c r="M308" s="132"/>
      <c r="N308" s="132"/>
    </row>
    <row r="309" spans="1:14" s="34" customFormat="1" ht="16.5" customHeight="1">
      <c r="A309" s="16"/>
      <c r="B309" s="16"/>
      <c r="C309" s="16"/>
      <c r="D309" s="191"/>
      <c r="E309" s="191"/>
      <c r="F309" s="191"/>
      <c r="G309" s="191"/>
      <c r="H309" s="191"/>
      <c r="I309" s="2">
        <v>1400000</v>
      </c>
      <c r="J309" s="5">
        <v>13780000</v>
      </c>
      <c r="K309" s="5">
        <v>33150</v>
      </c>
      <c r="L309" s="5"/>
      <c r="M309" s="5"/>
      <c r="N309" s="5">
        <f>I309+J309+K309+L309+M309</f>
        <v>15213150</v>
      </c>
    </row>
    <row r="310" spans="1:14" s="34" customFormat="1" ht="16.5" customHeight="1">
      <c r="A310" s="16"/>
      <c r="B310" s="16"/>
      <c r="C310" s="16"/>
      <c r="D310" s="191"/>
      <c r="E310" s="191"/>
      <c r="F310" s="191"/>
      <c r="G310" s="191"/>
      <c r="H310" s="191"/>
      <c r="I310" s="189" t="s">
        <v>14</v>
      </c>
      <c r="J310" s="189"/>
      <c r="K310" s="189"/>
      <c r="L310" s="189"/>
      <c r="M310" s="189"/>
      <c r="N310" s="189"/>
    </row>
    <row r="311" spans="1:14" s="34" customFormat="1" ht="12.75" customHeight="1">
      <c r="A311" s="16"/>
      <c r="B311" s="16"/>
      <c r="C311" s="16" t="s">
        <v>59</v>
      </c>
      <c r="D311" s="191"/>
      <c r="E311" s="191"/>
      <c r="F311" s="191"/>
      <c r="G311" s="191"/>
      <c r="H311" s="191"/>
      <c r="I311" s="54" t="e">
        <f>SUMIF(#REF!,$C311,#REF!)</f>
        <v>#REF!</v>
      </c>
      <c r="J311" s="54" t="e">
        <f>SUMIF(#REF!,$C311,#REF!)</f>
        <v>#REF!</v>
      </c>
      <c r="K311" s="54" t="e">
        <f>SUMIF(#REF!,$C311,#REF!)</f>
        <v>#REF!</v>
      </c>
      <c r="L311" s="54" t="e">
        <f>SUMIF(#REF!,$C311,#REF!)</f>
        <v>#REF!</v>
      </c>
      <c r="M311" s="54" t="e">
        <f>SUMIF(#REF!,$C311,#REF!)</f>
        <v>#REF!</v>
      </c>
      <c r="N311" s="54" t="e">
        <f>SUMIF(#REF!,$C311,#REF!)</f>
        <v>#REF!</v>
      </c>
    </row>
    <row r="312" spans="1:14" s="34" customFormat="1" ht="14.25" customHeight="1">
      <c r="A312" s="16"/>
      <c r="B312" s="16"/>
      <c r="C312" s="16"/>
      <c r="D312" s="191"/>
      <c r="E312" s="191"/>
      <c r="F312" s="191"/>
      <c r="G312" s="191"/>
      <c r="H312" s="191"/>
      <c r="I312" s="190" t="s">
        <v>15</v>
      </c>
      <c r="J312" s="190"/>
      <c r="K312" s="190"/>
      <c r="L312" s="190"/>
      <c r="M312" s="190"/>
      <c r="N312" s="190"/>
    </row>
    <row r="313" spans="1:14" s="19" customFormat="1" ht="16.5" customHeight="1">
      <c r="A313" s="16"/>
      <c r="B313" s="16"/>
      <c r="C313" s="16"/>
      <c r="D313" s="191"/>
      <c r="E313" s="191"/>
      <c r="F313" s="191"/>
      <c r="G313" s="191"/>
      <c r="H313" s="191"/>
      <c r="I313" s="55" t="e">
        <f aca="true" t="shared" si="49" ref="I313:N313">I309+I311</f>
        <v>#REF!</v>
      </c>
      <c r="J313" s="55" t="e">
        <f t="shared" si="49"/>
        <v>#REF!</v>
      </c>
      <c r="K313" s="55" t="e">
        <f t="shared" si="49"/>
        <v>#REF!</v>
      </c>
      <c r="L313" s="55" t="e">
        <f t="shared" si="49"/>
        <v>#REF!</v>
      </c>
      <c r="M313" s="55" t="e">
        <f t="shared" si="49"/>
        <v>#REF!</v>
      </c>
      <c r="N313" s="55" t="e">
        <f t="shared" si="49"/>
        <v>#REF!</v>
      </c>
    </row>
    <row r="314" spans="1:14" s="19" customFormat="1" ht="30.75" customHeight="1">
      <c r="A314" s="16"/>
      <c r="B314" s="16"/>
      <c r="C314" s="16"/>
      <c r="D314" s="192" t="s">
        <v>90</v>
      </c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</row>
    <row r="315" spans="1:14" s="34" customFormat="1" ht="15" customHeight="1">
      <c r="A315" s="16"/>
      <c r="B315" s="16"/>
      <c r="C315" s="16"/>
      <c r="D315" s="196" t="s">
        <v>92</v>
      </c>
      <c r="E315" s="196"/>
      <c r="F315" s="196"/>
      <c r="G315" s="196"/>
      <c r="H315" s="196"/>
      <c r="I315" s="132" t="s">
        <v>47</v>
      </c>
      <c r="J315" s="132"/>
      <c r="K315" s="132"/>
      <c r="L315" s="132"/>
      <c r="M315" s="132"/>
      <c r="N315" s="132"/>
    </row>
    <row r="316" spans="1:14" s="34" customFormat="1" ht="16.5" customHeight="1">
      <c r="A316" s="16"/>
      <c r="B316" s="16"/>
      <c r="C316" s="16"/>
      <c r="D316" s="196"/>
      <c r="E316" s="196"/>
      <c r="F316" s="196"/>
      <c r="G316" s="196"/>
      <c r="H316" s="196"/>
      <c r="I316" s="2">
        <v>16532500</v>
      </c>
      <c r="J316" s="5">
        <v>14830000</v>
      </c>
      <c r="K316" s="5">
        <v>12243161</v>
      </c>
      <c r="L316" s="5">
        <v>8935000</v>
      </c>
      <c r="M316" s="5">
        <v>16360000</v>
      </c>
      <c r="N316" s="5">
        <f>I316+J316+K316+L316+M316</f>
        <v>68900661</v>
      </c>
    </row>
    <row r="317" spans="1:14" s="34" customFormat="1" ht="16.5" customHeight="1">
      <c r="A317" s="16"/>
      <c r="B317" s="16"/>
      <c r="C317" s="16"/>
      <c r="D317" s="196"/>
      <c r="E317" s="196"/>
      <c r="F317" s="196"/>
      <c r="G317" s="196"/>
      <c r="H317" s="196"/>
      <c r="I317" s="189" t="s">
        <v>14</v>
      </c>
      <c r="J317" s="189"/>
      <c r="K317" s="189"/>
      <c r="L317" s="189"/>
      <c r="M317" s="189"/>
      <c r="N317" s="189"/>
    </row>
    <row r="318" spans="1:14" s="34" customFormat="1" ht="12.75" customHeight="1">
      <c r="A318" s="16"/>
      <c r="B318" s="16"/>
      <c r="C318" s="16" t="s">
        <v>48</v>
      </c>
      <c r="D318" s="196"/>
      <c r="E318" s="196"/>
      <c r="F318" s="196"/>
      <c r="G318" s="196"/>
      <c r="H318" s="196"/>
      <c r="I318" s="21" t="e">
        <f>SUMIF(#REF!,$C318,#REF!)</f>
        <v>#REF!</v>
      </c>
      <c r="J318" s="21" t="e">
        <f>SUMIF(#REF!,$C318,#REF!)</f>
        <v>#REF!</v>
      </c>
      <c r="K318" s="21" t="e">
        <f>SUMIF(#REF!,$C318,#REF!)</f>
        <v>#REF!</v>
      </c>
      <c r="L318" s="21" t="e">
        <f>SUMIF(#REF!,$C318,#REF!)</f>
        <v>#REF!</v>
      </c>
      <c r="M318" s="21" t="e">
        <f>SUMIF(#REF!,$C318,#REF!)</f>
        <v>#REF!</v>
      </c>
      <c r="N318" s="21" t="e">
        <f>SUMIF(#REF!,$C318,#REF!)</f>
        <v>#REF!</v>
      </c>
    </row>
    <row r="319" spans="1:14" s="34" customFormat="1" ht="14.25" customHeight="1">
      <c r="A319" s="16"/>
      <c r="B319" s="16"/>
      <c r="C319" s="16"/>
      <c r="D319" s="196"/>
      <c r="E319" s="196"/>
      <c r="F319" s="196"/>
      <c r="G319" s="196"/>
      <c r="H319" s="196"/>
      <c r="I319" s="190" t="s">
        <v>15</v>
      </c>
      <c r="J319" s="190"/>
      <c r="K319" s="190"/>
      <c r="L319" s="190"/>
      <c r="M319" s="190"/>
      <c r="N319" s="190"/>
    </row>
    <row r="320" spans="1:14" s="19" customFormat="1" ht="16.5" customHeight="1">
      <c r="A320" s="16"/>
      <c r="B320" s="16"/>
      <c r="C320" s="16"/>
      <c r="D320" s="196"/>
      <c r="E320" s="196"/>
      <c r="F320" s="196"/>
      <c r="G320" s="196"/>
      <c r="H320" s="196"/>
      <c r="I320" s="55" t="e">
        <f aca="true" t="shared" si="50" ref="I320:N320">I316+I318</f>
        <v>#REF!</v>
      </c>
      <c r="J320" s="55" t="e">
        <f t="shared" si="50"/>
        <v>#REF!</v>
      </c>
      <c r="K320" s="55" t="e">
        <f t="shared" si="50"/>
        <v>#REF!</v>
      </c>
      <c r="L320" s="55" t="e">
        <f t="shared" si="50"/>
        <v>#REF!</v>
      </c>
      <c r="M320" s="55" t="e">
        <f t="shared" si="50"/>
        <v>#REF!</v>
      </c>
      <c r="N320" s="55" t="e">
        <f t="shared" si="50"/>
        <v>#REF!</v>
      </c>
    </row>
    <row r="321" spans="1:14" s="34" customFormat="1" ht="15" customHeight="1">
      <c r="A321" s="16"/>
      <c r="B321" s="16"/>
      <c r="C321" s="16"/>
      <c r="D321" s="191" t="s">
        <v>93</v>
      </c>
      <c r="E321" s="191"/>
      <c r="F321" s="191"/>
      <c r="G321" s="191"/>
      <c r="H321" s="191"/>
      <c r="I321" s="132" t="s">
        <v>47</v>
      </c>
      <c r="J321" s="132"/>
      <c r="K321" s="132"/>
      <c r="L321" s="132"/>
      <c r="M321" s="132"/>
      <c r="N321" s="132"/>
    </row>
    <row r="322" spans="1:14" s="34" customFormat="1" ht="16.5" customHeight="1">
      <c r="A322" s="16"/>
      <c r="B322" s="16"/>
      <c r="C322" s="16"/>
      <c r="D322" s="191"/>
      <c r="E322" s="191"/>
      <c r="F322" s="191"/>
      <c r="G322" s="191"/>
      <c r="H322" s="191"/>
      <c r="I322" s="2"/>
      <c r="J322" s="5"/>
      <c r="K322" s="5"/>
      <c r="L322" s="5"/>
      <c r="M322" s="5"/>
      <c r="N322" s="5">
        <f>I322+J322+K322+L322+M322</f>
        <v>0</v>
      </c>
    </row>
    <row r="323" spans="1:14" s="34" customFormat="1" ht="16.5" customHeight="1">
      <c r="A323" s="16"/>
      <c r="B323" s="16"/>
      <c r="C323" s="16"/>
      <c r="D323" s="191"/>
      <c r="E323" s="191"/>
      <c r="F323" s="191"/>
      <c r="G323" s="191"/>
      <c r="H323" s="191"/>
      <c r="I323" s="189" t="s">
        <v>14</v>
      </c>
      <c r="J323" s="189"/>
      <c r="K323" s="189"/>
      <c r="L323" s="189"/>
      <c r="M323" s="189"/>
      <c r="N323" s="189"/>
    </row>
    <row r="324" spans="1:14" s="34" customFormat="1" ht="12.75" customHeight="1">
      <c r="A324" s="16"/>
      <c r="B324" s="16"/>
      <c r="C324" s="16" t="s">
        <v>50</v>
      </c>
      <c r="D324" s="191"/>
      <c r="E324" s="191"/>
      <c r="F324" s="191"/>
      <c r="G324" s="191"/>
      <c r="H324" s="191"/>
      <c r="I324" s="21" t="e">
        <f>SUMIF(#REF!,$C324,#REF!)</f>
        <v>#REF!</v>
      </c>
      <c r="J324" s="21" t="e">
        <f>SUMIF(#REF!,$C324,#REF!)</f>
        <v>#REF!</v>
      </c>
      <c r="K324" s="21" t="e">
        <f>SUMIF(#REF!,$C324,#REF!)</f>
        <v>#REF!</v>
      </c>
      <c r="L324" s="21" t="e">
        <f>SUMIF(#REF!,$C324,#REF!)</f>
        <v>#REF!</v>
      </c>
      <c r="M324" s="21" t="e">
        <f>SUMIF(#REF!,$C324,#REF!)</f>
        <v>#REF!</v>
      </c>
      <c r="N324" s="21" t="e">
        <f>SUMIF(#REF!,$C324,#REF!)</f>
        <v>#REF!</v>
      </c>
    </row>
    <row r="325" spans="1:14" s="34" customFormat="1" ht="14.25" customHeight="1">
      <c r="A325" s="16"/>
      <c r="B325" s="16"/>
      <c r="C325" s="16"/>
      <c r="D325" s="191"/>
      <c r="E325" s="191"/>
      <c r="F325" s="191"/>
      <c r="G325" s="191"/>
      <c r="H325" s="191"/>
      <c r="I325" s="190" t="s">
        <v>15</v>
      </c>
      <c r="J325" s="190"/>
      <c r="K325" s="190"/>
      <c r="L325" s="190"/>
      <c r="M325" s="190"/>
      <c r="N325" s="190"/>
    </row>
    <row r="326" spans="1:14" s="19" customFormat="1" ht="16.5" customHeight="1">
      <c r="A326" s="16"/>
      <c r="B326" s="16"/>
      <c r="C326" s="16"/>
      <c r="D326" s="191"/>
      <c r="E326" s="191"/>
      <c r="F326" s="191"/>
      <c r="G326" s="191"/>
      <c r="H326" s="191"/>
      <c r="I326" s="55" t="e">
        <f aca="true" t="shared" si="51" ref="I326:N326">I322+I324</f>
        <v>#REF!</v>
      </c>
      <c r="J326" s="55" t="e">
        <f t="shared" si="51"/>
        <v>#REF!</v>
      </c>
      <c r="K326" s="55" t="e">
        <f t="shared" si="51"/>
        <v>#REF!</v>
      </c>
      <c r="L326" s="55" t="e">
        <f t="shared" si="51"/>
        <v>#REF!</v>
      </c>
      <c r="M326" s="55" t="e">
        <f t="shared" si="51"/>
        <v>#REF!</v>
      </c>
      <c r="N326" s="55" t="e">
        <f t="shared" si="51"/>
        <v>#REF!</v>
      </c>
    </row>
    <row r="327" spans="1:14" s="34" customFormat="1" ht="15" customHeight="1">
      <c r="A327" s="16"/>
      <c r="B327" s="16"/>
      <c r="C327" s="16"/>
      <c r="D327" s="191" t="s">
        <v>94</v>
      </c>
      <c r="E327" s="191"/>
      <c r="F327" s="191"/>
      <c r="G327" s="191"/>
      <c r="H327" s="191"/>
      <c r="I327" s="132" t="s">
        <v>47</v>
      </c>
      <c r="J327" s="132"/>
      <c r="K327" s="132"/>
      <c r="L327" s="132"/>
      <c r="M327" s="132"/>
      <c r="N327" s="132"/>
    </row>
    <row r="328" spans="1:14" s="34" customFormat="1" ht="16.5" customHeight="1">
      <c r="A328" s="16"/>
      <c r="B328" s="16"/>
      <c r="C328" s="16"/>
      <c r="D328" s="191"/>
      <c r="E328" s="191"/>
      <c r="F328" s="191"/>
      <c r="G328" s="191"/>
      <c r="H328" s="191"/>
      <c r="I328" s="2"/>
      <c r="J328" s="5"/>
      <c r="K328" s="5"/>
      <c r="L328" s="5"/>
      <c r="M328" s="5"/>
      <c r="N328" s="5">
        <f>I328+J328+K328+L328+M328</f>
        <v>0</v>
      </c>
    </row>
    <row r="329" spans="1:14" s="34" customFormat="1" ht="16.5" customHeight="1">
      <c r="A329" s="16"/>
      <c r="B329" s="16"/>
      <c r="C329" s="16"/>
      <c r="D329" s="191"/>
      <c r="E329" s="191"/>
      <c r="F329" s="191"/>
      <c r="G329" s="191"/>
      <c r="H329" s="191"/>
      <c r="I329" s="189" t="s">
        <v>14</v>
      </c>
      <c r="J329" s="189"/>
      <c r="K329" s="189"/>
      <c r="L329" s="189"/>
      <c r="M329" s="189"/>
      <c r="N329" s="189"/>
    </row>
    <row r="330" spans="1:14" s="34" customFormat="1" ht="12.75" customHeight="1">
      <c r="A330" s="16"/>
      <c r="B330" s="16"/>
      <c r="C330" s="16" t="s">
        <v>51</v>
      </c>
      <c r="D330" s="191"/>
      <c r="E330" s="191"/>
      <c r="F330" s="191"/>
      <c r="G330" s="191"/>
      <c r="H330" s="191"/>
      <c r="I330" s="21" t="e">
        <f>SUMIF(#REF!,$C330,#REF!)</f>
        <v>#REF!</v>
      </c>
      <c r="J330" s="21" t="e">
        <f>SUMIF(#REF!,$C330,#REF!)</f>
        <v>#REF!</v>
      </c>
      <c r="K330" s="21" t="e">
        <f>SUMIF(#REF!,$C330,#REF!)</f>
        <v>#REF!</v>
      </c>
      <c r="L330" s="21" t="e">
        <f>SUMIF(#REF!,$C330,#REF!)</f>
        <v>#REF!</v>
      </c>
      <c r="M330" s="21" t="e">
        <f>SUMIF(#REF!,$C330,#REF!)</f>
        <v>#REF!</v>
      </c>
      <c r="N330" s="21" t="e">
        <f>SUMIF(#REF!,$C330,#REF!)</f>
        <v>#REF!</v>
      </c>
    </row>
    <row r="331" spans="1:14" s="34" customFormat="1" ht="14.25" customHeight="1">
      <c r="A331" s="16"/>
      <c r="B331" s="16"/>
      <c r="C331" s="16"/>
      <c r="D331" s="191"/>
      <c r="E331" s="191"/>
      <c r="F331" s="191"/>
      <c r="G331" s="191"/>
      <c r="H331" s="191"/>
      <c r="I331" s="190" t="s">
        <v>15</v>
      </c>
      <c r="J331" s="190"/>
      <c r="K331" s="190"/>
      <c r="L331" s="190"/>
      <c r="M331" s="190"/>
      <c r="N331" s="190"/>
    </row>
    <row r="332" spans="1:14" s="19" customFormat="1" ht="16.5" customHeight="1">
      <c r="A332" s="16"/>
      <c r="B332" s="16"/>
      <c r="C332" s="16"/>
      <c r="D332" s="191"/>
      <c r="E332" s="191"/>
      <c r="F332" s="191"/>
      <c r="G332" s="191"/>
      <c r="H332" s="191"/>
      <c r="I332" s="55" t="e">
        <f aca="true" t="shared" si="52" ref="I332:N332">I328+I330</f>
        <v>#REF!</v>
      </c>
      <c r="J332" s="55" t="e">
        <f t="shared" si="52"/>
        <v>#REF!</v>
      </c>
      <c r="K332" s="55" t="e">
        <f t="shared" si="52"/>
        <v>#REF!</v>
      </c>
      <c r="L332" s="55" t="e">
        <f t="shared" si="52"/>
        <v>#REF!</v>
      </c>
      <c r="M332" s="55" t="e">
        <f t="shared" si="52"/>
        <v>#REF!</v>
      </c>
      <c r="N332" s="55" t="e">
        <f t="shared" si="52"/>
        <v>#REF!</v>
      </c>
    </row>
    <row r="333" spans="1:14" s="34" customFormat="1" ht="15" customHeight="1">
      <c r="A333" s="16"/>
      <c r="B333" s="16"/>
      <c r="C333" s="16"/>
      <c r="D333" s="191" t="s">
        <v>95</v>
      </c>
      <c r="E333" s="191"/>
      <c r="F333" s="191"/>
      <c r="G333" s="191"/>
      <c r="H333" s="191"/>
      <c r="I333" s="132" t="s">
        <v>47</v>
      </c>
      <c r="J333" s="132"/>
      <c r="K333" s="132"/>
      <c r="L333" s="132"/>
      <c r="M333" s="132"/>
      <c r="N333" s="132"/>
    </row>
    <row r="334" spans="1:14" s="34" customFormat="1" ht="16.5" customHeight="1">
      <c r="A334" s="16"/>
      <c r="B334" s="16"/>
      <c r="C334" s="16"/>
      <c r="D334" s="191"/>
      <c r="E334" s="191"/>
      <c r="F334" s="191"/>
      <c r="G334" s="191"/>
      <c r="H334" s="191"/>
      <c r="I334" s="2"/>
      <c r="J334" s="5"/>
      <c r="K334" s="5"/>
      <c r="L334" s="5"/>
      <c r="M334" s="5"/>
      <c r="N334" s="5">
        <f>I334+J334+K334+L334+M334</f>
        <v>0</v>
      </c>
    </row>
    <row r="335" spans="1:14" s="34" customFormat="1" ht="16.5" customHeight="1">
      <c r="A335" s="16"/>
      <c r="B335" s="16"/>
      <c r="C335" s="16"/>
      <c r="D335" s="191"/>
      <c r="E335" s="191"/>
      <c r="F335" s="191"/>
      <c r="G335" s="191"/>
      <c r="H335" s="191"/>
      <c r="I335" s="189" t="s">
        <v>14</v>
      </c>
      <c r="J335" s="189"/>
      <c r="K335" s="189"/>
      <c r="L335" s="189"/>
      <c r="M335" s="189"/>
      <c r="N335" s="189"/>
    </row>
    <row r="336" spans="1:14" s="34" customFormat="1" ht="12.75" customHeight="1">
      <c r="A336" s="16"/>
      <c r="B336" s="16"/>
      <c r="C336" s="16" t="s">
        <v>52</v>
      </c>
      <c r="D336" s="191"/>
      <c r="E336" s="191"/>
      <c r="F336" s="191"/>
      <c r="G336" s="191"/>
      <c r="H336" s="191"/>
      <c r="I336" s="21" t="e">
        <f>SUMIF(#REF!,$C336,#REF!)</f>
        <v>#REF!</v>
      </c>
      <c r="J336" s="21" t="e">
        <f>SUMIF(#REF!,$C336,#REF!)</f>
        <v>#REF!</v>
      </c>
      <c r="K336" s="21" t="e">
        <f>SUMIF(#REF!,$C336,#REF!)</f>
        <v>#REF!</v>
      </c>
      <c r="L336" s="21" t="e">
        <f>SUMIF(#REF!,$C336,#REF!)</f>
        <v>#REF!</v>
      </c>
      <c r="M336" s="21" t="e">
        <f>SUMIF(#REF!,$C336,#REF!)</f>
        <v>#REF!</v>
      </c>
      <c r="N336" s="21" t="e">
        <f>SUMIF(#REF!,$C336,#REF!)</f>
        <v>#REF!</v>
      </c>
    </row>
    <row r="337" spans="1:14" s="34" customFormat="1" ht="14.25" customHeight="1">
      <c r="A337" s="16"/>
      <c r="B337" s="16"/>
      <c r="C337" s="16"/>
      <c r="D337" s="191"/>
      <c r="E337" s="191"/>
      <c r="F337" s="191"/>
      <c r="G337" s="191"/>
      <c r="H337" s="191"/>
      <c r="I337" s="190" t="s">
        <v>15</v>
      </c>
      <c r="J337" s="190"/>
      <c r="K337" s="190"/>
      <c r="L337" s="190"/>
      <c r="M337" s="190"/>
      <c r="N337" s="190"/>
    </row>
    <row r="338" spans="1:14" s="19" customFormat="1" ht="16.5" customHeight="1">
      <c r="A338" s="16"/>
      <c r="B338" s="16"/>
      <c r="C338" s="16"/>
      <c r="D338" s="191"/>
      <c r="E338" s="191"/>
      <c r="F338" s="191"/>
      <c r="G338" s="191"/>
      <c r="H338" s="191"/>
      <c r="I338" s="55" t="e">
        <f aca="true" t="shared" si="53" ref="I338:N338">I334+I336</f>
        <v>#REF!</v>
      </c>
      <c r="J338" s="55" t="e">
        <f t="shared" si="53"/>
        <v>#REF!</v>
      </c>
      <c r="K338" s="55" t="e">
        <f t="shared" si="53"/>
        <v>#REF!</v>
      </c>
      <c r="L338" s="55" t="e">
        <f t="shared" si="53"/>
        <v>#REF!</v>
      </c>
      <c r="M338" s="55" t="e">
        <f t="shared" si="53"/>
        <v>#REF!</v>
      </c>
      <c r="N338" s="55" t="e">
        <f t="shared" si="53"/>
        <v>#REF!</v>
      </c>
    </row>
    <row r="339" spans="1:14" s="34" customFormat="1" ht="15" customHeight="1">
      <c r="A339" s="16"/>
      <c r="B339" s="16"/>
      <c r="C339" s="16"/>
      <c r="D339" s="191" t="s">
        <v>96</v>
      </c>
      <c r="E339" s="191"/>
      <c r="F339" s="191"/>
      <c r="G339" s="191"/>
      <c r="H339" s="191"/>
      <c r="I339" s="132" t="s">
        <v>47</v>
      </c>
      <c r="J339" s="132"/>
      <c r="K339" s="132"/>
      <c r="L339" s="132"/>
      <c r="M339" s="132"/>
      <c r="N339" s="132"/>
    </row>
    <row r="340" spans="1:14" s="34" customFormat="1" ht="16.5" customHeight="1">
      <c r="A340" s="16"/>
      <c r="B340" s="16"/>
      <c r="C340" s="16"/>
      <c r="D340" s="191"/>
      <c r="E340" s="191"/>
      <c r="F340" s="191"/>
      <c r="G340" s="191"/>
      <c r="H340" s="191"/>
      <c r="I340" s="2">
        <v>3020000</v>
      </c>
      <c r="J340" s="5"/>
      <c r="K340" s="5"/>
      <c r="L340" s="5"/>
      <c r="M340" s="5"/>
      <c r="N340" s="5">
        <f>I340+J340+K340+L340+M340</f>
        <v>3020000</v>
      </c>
    </row>
    <row r="341" spans="1:14" s="34" customFormat="1" ht="16.5" customHeight="1">
      <c r="A341" s="16"/>
      <c r="B341" s="16"/>
      <c r="C341" s="16"/>
      <c r="D341" s="191"/>
      <c r="E341" s="191"/>
      <c r="F341" s="191"/>
      <c r="G341" s="191"/>
      <c r="H341" s="191"/>
      <c r="I341" s="189" t="s">
        <v>14</v>
      </c>
      <c r="J341" s="189"/>
      <c r="K341" s="189"/>
      <c r="L341" s="189"/>
      <c r="M341" s="189"/>
      <c r="N341" s="189"/>
    </row>
    <row r="342" spans="1:14" s="34" customFormat="1" ht="12.75" customHeight="1">
      <c r="A342" s="16"/>
      <c r="B342" s="16"/>
      <c r="C342" s="16" t="s">
        <v>53</v>
      </c>
      <c r="D342" s="191"/>
      <c r="E342" s="191"/>
      <c r="F342" s="191"/>
      <c r="G342" s="191"/>
      <c r="H342" s="191"/>
      <c r="I342" s="21" t="e">
        <f>SUMIF(#REF!,$C342,#REF!)</f>
        <v>#REF!</v>
      </c>
      <c r="J342" s="21" t="e">
        <f>SUMIF(#REF!,$C342,#REF!)</f>
        <v>#REF!</v>
      </c>
      <c r="K342" s="21" t="e">
        <f>SUMIF(#REF!,$C342,#REF!)</f>
        <v>#REF!</v>
      </c>
      <c r="L342" s="21" t="e">
        <f>SUMIF(#REF!,$C342,#REF!)</f>
        <v>#REF!</v>
      </c>
      <c r="M342" s="21" t="e">
        <f>SUMIF(#REF!,$C342,#REF!)</f>
        <v>#REF!</v>
      </c>
      <c r="N342" s="21" t="e">
        <f>SUMIF(#REF!,$C342,#REF!)</f>
        <v>#REF!</v>
      </c>
    </row>
    <row r="343" spans="1:14" s="34" customFormat="1" ht="14.25" customHeight="1">
      <c r="A343" s="16"/>
      <c r="B343" s="16"/>
      <c r="C343" s="16"/>
      <c r="D343" s="191"/>
      <c r="E343" s="191"/>
      <c r="F343" s="191"/>
      <c r="G343" s="191"/>
      <c r="H343" s="191"/>
      <c r="I343" s="190" t="s">
        <v>15</v>
      </c>
      <c r="J343" s="190"/>
      <c r="K343" s="190"/>
      <c r="L343" s="190"/>
      <c r="M343" s="190"/>
      <c r="N343" s="190"/>
    </row>
    <row r="344" spans="1:14" s="19" customFormat="1" ht="16.5" customHeight="1">
      <c r="A344" s="16"/>
      <c r="B344" s="16"/>
      <c r="C344" s="16"/>
      <c r="D344" s="191"/>
      <c r="E344" s="191"/>
      <c r="F344" s="191"/>
      <c r="G344" s="191"/>
      <c r="H344" s="191"/>
      <c r="I344" s="55" t="e">
        <f aca="true" t="shared" si="54" ref="I344:N344">I340+I342</f>
        <v>#REF!</v>
      </c>
      <c r="J344" s="55" t="e">
        <f t="shared" si="54"/>
        <v>#REF!</v>
      </c>
      <c r="K344" s="55" t="e">
        <f t="shared" si="54"/>
        <v>#REF!</v>
      </c>
      <c r="L344" s="55" t="e">
        <f t="shared" si="54"/>
        <v>#REF!</v>
      </c>
      <c r="M344" s="55" t="e">
        <f t="shared" si="54"/>
        <v>#REF!</v>
      </c>
      <c r="N344" s="55" t="e">
        <f t="shared" si="54"/>
        <v>#REF!</v>
      </c>
    </row>
    <row r="345" spans="1:14" s="34" customFormat="1" ht="15" customHeight="1">
      <c r="A345" s="16"/>
      <c r="B345" s="16"/>
      <c r="C345" s="16"/>
      <c r="D345" s="191" t="s">
        <v>97</v>
      </c>
      <c r="E345" s="191"/>
      <c r="F345" s="191"/>
      <c r="G345" s="191"/>
      <c r="H345" s="191"/>
      <c r="I345" s="132" t="s">
        <v>47</v>
      </c>
      <c r="J345" s="132"/>
      <c r="K345" s="132"/>
      <c r="L345" s="132"/>
      <c r="M345" s="132"/>
      <c r="N345" s="132"/>
    </row>
    <row r="346" spans="1:14" s="34" customFormat="1" ht="16.5" customHeight="1">
      <c r="A346" s="16"/>
      <c r="B346" s="16"/>
      <c r="C346" s="16"/>
      <c r="D346" s="191"/>
      <c r="E346" s="191"/>
      <c r="F346" s="191"/>
      <c r="G346" s="191"/>
      <c r="H346" s="191"/>
      <c r="I346" s="2">
        <v>5006500</v>
      </c>
      <c r="J346" s="5">
        <v>2454000</v>
      </c>
      <c r="K346" s="5">
        <v>100000</v>
      </c>
      <c r="L346" s="5">
        <v>100000</v>
      </c>
      <c r="M346" s="5">
        <v>500000</v>
      </c>
      <c r="N346" s="5">
        <f>I346+J346+K346+L346+M346</f>
        <v>8160500</v>
      </c>
    </row>
    <row r="347" spans="1:14" s="34" customFormat="1" ht="16.5" customHeight="1">
      <c r="A347" s="16"/>
      <c r="B347" s="16"/>
      <c r="C347" s="16"/>
      <c r="D347" s="191"/>
      <c r="E347" s="191"/>
      <c r="F347" s="191"/>
      <c r="G347" s="191"/>
      <c r="H347" s="191"/>
      <c r="I347" s="189" t="s">
        <v>14</v>
      </c>
      <c r="J347" s="189"/>
      <c r="K347" s="189"/>
      <c r="L347" s="189"/>
      <c r="M347" s="189"/>
      <c r="N347" s="189"/>
    </row>
    <row r="348" spans="1:14" s="34" customFormat="1" ht="12.75" customHeight="1">
      <c r="A348" s="16"/>
      <c r="B348" s="16"/>
      <c r="C348" s="16" t="s">
        <v>54</v>
      </c>
      <c r="D348" s="191"/>
      <c r="E348" s="191"/>
      <c r="F348" s="191"/>
      <c r="G348" s="191"/>
      <c r="H348" s="191"/>
      <c r="I348" s="21" t="e">
        <f>SUMIF(#REF!,$C348,#REF!)</f>
        <v>#REF!</v>
      </c>
      <c r="J348" s="21" t="e">
        <f>SUMIF(#REF!,$C348,#REF!)</f>
        <v>#REF!</v>
      </c>
      <c r="K348" s="21" t="e">
        <f>SUMIF(#REF!,$C348,#REF!)</f>
        <v>#REF!</v>
      </c>
      <c r="L348" s="21" t="e">
        <f>SUMIF(#REF!,$C348,#REF!)</f>
        <v>#REF!</v>
      </c>
      <c r="M348" s="21" t="e">
        <f>SUMIF(#REF!,$C348,#REF!)</f>
        <v>#REF!</v>
      </c>
      <c r="N348" s="21" t="e">
        <f>SUMIF(#REF!,$C348,#REF!)</f>
        <v>#REF!</v>
      </c>
    </row>
    <row r="349" spans="1:14" s="34" customFormat="1" ht="14.25" customHeight="1">
      <c r="A349" s="16"/>
      <c r="B349" s="16"/>
      <c r="C349" s="16"/>
      <c r="D349" s="191"/>
      <c r="E349" s="191"/>
      <c r="F349" s="191"/>
      <c r="G349" s="191"/>
      <c r="H349" s="191"/>
      <c r="I349" s="190" t="s">
        <v>15</v>
      </c>
      <c r="J349" s="190"/>
      <c r="K349" s="190"/>
      <c r="L349" s="190"/>
      <c r="M349" s="190"/>
      <c r="N349" s="190"/>
    </row>
    <row r="350" spans="1:14" s="19" customFormat="1" ht="16.5" customHeight="1">
      <c r="A350" s="16"/>
      <c r="B350" s="16"/>
      <c r="C350" s="16"/>
      <c r="D350" s="191"/>
      <c r="E350" s="191"/>
      <c r="F350" s="191"/>
      <c r="G350" s="191"/>
      <c r="H350" s="191"/>
      <c r="I350" s="55" t="e">
        <f aca="true" t="shared" si="55" ref="I350:N350">I346+I348</f>
        <v>#REF!</v>
      </c>
      <c r="J350" s="55" t="e">
        <f t="shared" si="55"/>
        <v>#REF!</v>
      </c>
      <c r="K350" s="55" t="e">
        <f t="shared" si="55"/>
        <v>#REF!</v>
      </c>
      <c r="L350" s="55" t="e">
        <f t="shared" si="55"/>
        <v>#REF!</v>
      </c>
      <c r="M350" s="55" t="e">
        <f t="shared" si="55"/>
        <v>#REF!</v>
      </c>
      <c r="N350" s="55" t="e">
        <f t="shared" si="55"/>
        <v>#REF!</v>
      </c>
    </row>
    <row r="351" spans="1:14" s="34" customFormat="1" ht="15" customHeight="1">
      <c r="A351" s="16"/>
      <c r="B351" s="16"/>
      <c r="C351" s="16"/>
      <c r="D351" s="191" t="s">
        <v>98</v>
      </c>
      <c r="E351" s="191"/>
      <c r="F351" s="191"/>
      <c r="G351" s="191"/>
      <c r="H351" s="191"/>
      <c r="I351" s="132" t="s">
        <v>47</v>
      </c>
      <c r="J351" s="132"/>
      <c r="K351" s="132"/>
      <c r="L351" s="132"/>
      <c r="M351" s="132"/>
      <c r="N351" s="132"/>
    </row>
    <row r="352" spans="1:14" s="34" customFormat="1" ht="16.5" customHeight="1">
      <c r="A352" s="16"/>
      <c r="B352" s="16"/>
      <c r="C352" s="16"/>
      <c r="D352" s="191"/>
      <c r="E352" s="191"/>
      <c r="F352" s="191"/>
      <c r="G352" s="191"/>
      <c r="H352" s="191"/>
      <c r="I352" s="2">
        <v>900000</v>
      </c>
      <c r="J352" s="5">
        <v>900000</v>
      </c>
      <c r="K352" s="5">
        <v>7000000</v>
      </c>
      <c r="L352" s="5">
        <v>7000000</v>
      </c>
      <c r="M352" s="5">
        <v>10000000</v>
      </c>
      <c r="N352" s="5">
        <f>I352+J352+K352+L352+M352</f>
        <v>25800000</v>
      </c>
    </row>
    <row r="353" spans="1:14" s="34" customFormat="1" ht="16.5" customHeight="1">
      <c r="A353" s="16"/>
      <c r="B353" s="16"/>
      <c r="C353" s="16"/>
      <c r="D353" s="191"/>
      <c r="E353" s="191"/>
      <c r="F353" s="191"/>
      <c r="G353" s="191"/>
      <c r="H353" s="191"/>
      <c r="I353" s="189" t="s">
        <v>14</v>
      </c>
      <c r="J353" s="189"/>
      <c r="K353" s="189"/>
      <c r="L353" s="189"/>
      <c r="M353" s="189"/>
      <c r="N353" s="189"/>
    </row>
    <row r="354" spans="1:14" s="34" customFormat="1" ht="12.75" customHeight="1">
      <c r="A354" s="16"/>
      <c r="B354" s="16"/>
      <c r="C354" s="16" t="s">
        <v>55</v>
      </c>
      <c r="D354" s="191"/>
      <c r="E354" s="191"/>
      <c r="F354" s="191"/>
      <c r="G354" s="191"/>
      <c r="H354" s="191"/>
      <c r="I354" s="21" t="e">
        <f>SUMIF(#REF!,$C354,#REF!)</f>
        <v>#REF!</v>
      </c>
      <c r="J354" s="21" t="e">
        <f>SUMIF(#REF!,$C354,#REF!)</f>
        <v>#REF!</v>
      </c>
      <c r="K354" s="21" t="e">
        <f>SUMIF(#REF!,$C354,#REF!)</f>
        <v>#REF!</v>
      </c>
      <c r="L354" s="21" t="e">
        <f>SUMIF(#REF!,$C354,#REF!)</f>
        <v>#REF!</v>
      </c>
      <c r="M354" s="21" t="e">
        <f>SUMIF(#REF!,$C354,#REF!)</f>
        <v>#REF!</v>
      </c>
      <c r="N354" s="21" t="e">
        <f>SUMIF(#REF!,$C354,#REF!)</f>
        <v>#REF!</v>
      </c>
    </row>
    <row r="355" spans="1:14" s="34" customFormat="1" ht="14.25" customHeight="1">
      <c r="A355" s="16"/>
      <c r="B355" s="16"/>
      <c r="C355" s="16"/>
      <c r="D355" s="191"/>
      <c r="E355" s="191"/>
      <c r="F355" s="191"/>
      <c r="G355" s="191"/>
      <c r="H355" s="191"/>
      <c r="I355" s="190" t="s">
        <v>15</v>
      </c>
      <c r="J355" s="190"/>
      <c r="K355" s="190"/>
      <c r="L355" s="190"/>
      <c r="M355" s="190"/>
      <c r="N355" s="190"/>
    </row>
    <row r="356" spans="1:14" s="19" customFormat="1" ht="16.5" customHeight="1">
      <c r="A356" s="16"/>
      <c r="B356" s="16"/>
      <c r="C356" s="16"/>
      <c r="D356" s="191"/>
      <c r="E356" s="191"/>
      <c r="F356" s="191"/>
      <c r="G356" s="191"/>
      <c r="H356" s="191"/>
      <c r="I356" s="55" t="e">
        <f aca="true" t="shared" si="56" ref="I356:N356">I352+I354</f>
        <v>#REF!</v>
      </c>
      <c r="J356" s="55" t="e">
        <f t="shared" si="56"/>
        <v>#REF!</v>
      </c>
      <c r="K356" s="55" t="e">
        <f t="shared" si="56"/>
        <v>#REF!</v>
      </c>
      <c r="L356" s="55" t="e">
        <f t="shared" si="56"/>
        <v>#REF!</v>
      </c>
      <c r="M356" s="55" t="e">
        <f t="shared" si="56"/>
        <v>#REF!</v>
      </c>
      <c r="N356" s="55" t="e">
        <f t="shared" si="56"/>
        <v>#REF!</v>
      </c>
    </row>
    <row r="357" spans="1:14" s="34" customFormat="1" ht="15" customHeight="1">
      <c r="A357" s="16"/>
      <c r="B357" s="16"/>
      <c r="C357" s="16"/>
      <c r="D357" s="191" t="s">
        <v>31</v>
      </c>
      <c r="E357" s="191"/>
      <c r="F357" s="191"/>
      <c r="G357" s="191"/>
      <c r="H357" s="191"/>
      <c r="I357" s="132" t="s">
        <v>47</v>
      </c>
      <c r="J357" s="132"/>
      <c r="K357" s="132"/>
      <c r="L357" s="132"/>
      <c r="M357" s="132"/>
      <c r="N357" s="132"/>
    </row>
    <row r="358" spans="1:14" s="34" customFormat="1" ht="16.5" customHeight="1">
      <c r="A358" s="16"/>
      <c r="B358" s="16"/>
      <c r="C358" s="16"/>
      <c r="D358" s="191"/>
      <c r="E358" s="191"/>
      <c r="F358" s="191"/>
      <c r="G358" s="191"/>
      <c r="H358" s="191"/>
      <c r="I358" s="2">
        <v>5465032</v>
      </c>
      <c r="J358" s="5">
        <v>300000</v>
      </c>
      <c r="K358" s="5">
        <v>200000</v>
      </c>
      <c r="L358" s="5">
        <v>4000000</v>
      </c>
      <c r="M358" s="5">
        <v>8300000</v>
      </c>
      <c r="N358" s="5">
        <f>I358+J358+K358+L358+M358</f>
        <v>18265032</v>
      </c>
    </row>
    <row r="359" spans="1:14" s="34" customFormat="1" ht="16.5" customHeight="1">
      <c r="A359" s="16"/>
      <c r="B359" s="16"/>
      <c r="C359" s="16"/>
      <c r="D359" s="191"/>
      <c r="E359" s="191"/>
      <c r="F359" s="191"/>
      <c r="G359" s="191"/>
      <c r="H359" s="191"/>
      <c r="I359" s="189" t="s">
        <v>14</v>
      </c>
      <c r="J359" s="189"/>
      <c r="K359" s="189"/>
      <c r="L359" s="189"/>
      <c r="M359" s="189"/>
      <c r="N359" s="189"/>
    </row>
    <row r="360" spans="1:14" s="34" customFormat="1" ht="12.75" customHeight="1">
      <c r="A360" s="16"/>
      <c r="B360" s="16"/>
      <c r="C360" s="16" t="s">
        <v>56</v>
      </c>
      <c r="D360" s="191"/>
      <c r="E360" s="191"/>
      <c r="F360" s="191"/>
      <c r="G360" s="191"/>
      <c r="H360" s="191"/>
      <c r="I360" s="21" t="e">
        <f>SUMIF(#REF!,$C360,#REF!)</f>
        <v>#REF!</v>
      </c>
      <c r="J360" s="21" t="e">
        <f>SUMIF(#REF!,$C360,#REF!)</f>
        <v>#REF!</v>
      </c>
      <c r="K360" s="21" t="e">
        <f>SUMIF(#REF!,$C360,#REF!)</f>
        <v>#REF!</v>
      </c>
      <c r="L360" s="21" t="e">
        <f>SUMIF(#REF!,$C360,#REF!)</f>
        <v>#REF!</v>
      </c>
      <c r="M360" s="21" t="e">
        <f>SUMIF(#REF!,$C360,#REF!)</f>
        <v>#REF!</v>
      </c>
      <c r="N360" s="21" t="e">
        <f>SUMIF(#REF!,$C360,#REF!)</f>
        <v>#REF!</v>
      </c>
    </row>
    <row r="361" spans="1:14" s="34" customFormat="1" ht="14.25" customHeight="1">
      <c r="A361" s="16"/>
      <c r="B361" s="16"/>
      <c r="C361" s="16"/>
      <c r="D361" s="191"/>
      <c r="E361" s="191"/>
      <c r="F361" s="191"/>
      <c r="G361" s="191"/>
      <c r="H361" s="191"/>
      <c r="I361" s="190" t="s">
        <v>15</v>
      </c>
      <c r="J361" s="190"/>
      <c r="K361" s="190"/>
      <c r="L361" s="190"/>
      <c r="M361" s="190"/>
      <c r="N361" s="190"/>
    </row>
    <row r="362" spans="1:14" s="19" customFormat="1" ht="16.5" customHeight="1">
      <c r="A362" s="16"/>
      <c r="B362" s="16"/>
      <c r="C362" s="16"/>
      <c r="D362" s="191"/>
      <c r="E362" s="191"/>
      <c r="F362" s="191"/>
      <c r="G362" s="191"/>
      <c r="H362" s="191"/>
      <c r="I362" s="55" t="e">
        <f aca="true" t="shared" si="57" ref="I362:N362">I358+I360</f>
        <v>#REF!</v>
      </c>
      <c r="J362" s="55" t="e">
        <f t="shared" si="57"/>
        <v>#REF!</v>
      </c>
      <c r="K362" s="55" t="e">
        <f t="shared" si="57"/>
        <v>#REF!</v>
      </c>
      <c r="L362" s="55" t="e">
        <f t="shared" si="57"/>
        <v>#REF!</v>
      </c>
      <c r="M362" s="55" t="e">
        <f t="shared" si="57"/>
        <v>#REF!</v>
      </c>
      <c r="N362" s="55" t="e">
        <f t="shared" si="57"/>
        <v>#REF!</v>
      </c>
    </row>
    <row r="363" spans="1:14" s="34" customFormat="1" ht="15" customHeight="1">
      <c r="A363" s="16"/>
      <c r="B363" s="16"/>
      <c r="C363" s="16"/>
      <c r="D363" s="191" t="s">
        <v>32</v>
      </c>
      <c r="E363" s="191"/>
      <c r="F363" s="191"/>
      <c r="G363" s="191"/>
      <c r="H363" s="191"/>
      <c r="I363" s="132" t="s">
        <v>47</v>
      </c>
      <c r="J363" s="132"/>
      <c r="K363" s="132"/>
      <c r="L363" s="132"/>
      <c r="M363" s="132"/>
      <c r="N363" s="132"/>
    </row>
    <row r="364" spans="1:14" s="34" customFormat="1" ht="16.5" customHeight="1">
      <c r="A364" s="16"/>
      <c r="B364" s="16"/>
      <c r="C364" s="16"/>
      <c r="D364" s="191"/>
      <c r="E364" s="191"/>
      <c r="F364" s="191"/>
      <c r="G364" s="191"/>
      <c r="H364" s="191"/>
      <c r="I364" s="2">
        <v>665000</v>
      </c>
      <c r="J364" s="5"/>
      <c r="K364" s="5"/>
      <c r="L364" s="5"/>
      <c r="M364" s="5"/>
      <c r="N364" s="5">
        <f>I364+J364+K364+L364+M364</f>
        <v>665000</v>
      </c>
    </row>
    <row r="365" spans="1:14" s="34" customFormat="1" ht="16.5" customHeight="1">
      <c r="A365" s="16"/>
      <c r="B365" s="16"/>
      <c r="C365" s="16"/>
      <c r="D365" s="191"/>
      <c r="E365" s="191"/>
      <c r="F365" s="191"/>
      <c r="G365" s="191"/>
      <c r="H365" s="191"/>
      <c r="I365" s="189" t="s">
        <v>14</v>
      </c>
      <c r="J365" s="189"/>
      <c r="K365" s="189"/>
      <c r="L365" s="189"/>
      <c r="M365" s="189"/>
      <c r="N365" s="189"/>
    </row>
    <row r="366" spans="1:14" s="34" customFormat="1" ht="12.75" customHeight="1">
      <c r="A366" s="16"/>
      <c r="B366" s="16"/>
      <c r="C366" s="16" t="s">
        <v>57</v>
      </c>
      <c r="D366" s="191"/>
      <c r="E366" s="191"/>
      <c r="F366" s="191"/>
      <c r="G366" s="191"/>
      <c r="H366" s="191"/>
      <c r="I366" s="21" t="e">
        <f>SUMIF(#REF!,$C366,#REF!)</f>
        <v>#REF!</v>
      </c>
      <c r="J366" s="21" t="e">
        <f>SUMIF(#REF!,$C366,#REF!)</f>
        <v>#REF!</v>
      </c>
      <c r="K366" s="21" t="e">
        <f>SUMIF(#REF!,$C366,#REF!)</f>
        <v>#REF!</v>
      </c>
      <c r="L366" s="21" t="e">
        <f>SUMIF(#REF!,$C366,#REF!)</f>
        <v>#REF!</v>
      </c>
      <c r="M366" s="21" t="e">
        <f>SUMIF(#REF!,$C366,#REF!)</f>
        <v>#REF!</v>
      </c>
      <c r="N366" s="21" t="e">
        <f>SUMIF(#REF!,$C366,#REF!)</f>
        <v>#REF!</v>
      </c>
    </row>
    <row r="367" spans="1:14" s="34" customFormat="1" ht="14.25" customHeight="1">
      <c r="A367" s="16"/>
      <c r="B367" s="16"/>
      <c r="C367" s="16"/>
      <c r="D367" s="191"/>
      <c r="E367" s="191"/>
      <c r="F367" s="191"/>
      <c r="G367" s="191"/>
      <c r="H367" s="191"/>
      <c r="I367" s="190" t="s">
        <v>15</v>
      </c>
      <c r="J367" s="190"/>
      <c r="K367" s="190"/>
      <c r="L367" s="190"/>
      <c r="M367" s="190"/>
      <c r="N367" s="190"/>
    </row>
    <row r="368" spans="1:14" s="19" customFormat="1" ht="16.5" customHeight="1">
      <c r="A368" s="16"/>
      <c r="B368" s="16"/>
      <c r="C368" s="16"/>
      <c r="D368" s="191"/>
      <c r="E368" s="191"/>
      <c r="F368" s="191"/>
      <c r="G368" s="191"/>
      <c r="H368" s="191"/>
      <c r="I368" s="55" t="e">
        <f aca="true" t="shared" si="58" ref="I368:N368">I364+I366</f>
        <v>#REF!</v>
      </c>
      <c r="J368" s="55" t="e">
        <f t="shared" si="58"/>
        <v>#REF!</v>
      </c>
      <c r="K368" s="55" t="e">
        <f t="shared" si="58"/>
        <v>#REF!</v>
      </c>
      <c r="L368" s="55" t="e">
        <f t="shared" si="58"/>
        <v>#REF!</v>
      </c>
      <c r="M368" s="55" t="e">
        <f t="shared" si="58"/>
        <v>#REF!</v>
      </c>
      <c r="N368" s="55" t="e">
        <f t="shared" si="58"/>
        <v>#REF!</v>
      </c>
    </row>
    <row r="369" spans="1:14" s="34" customFormat="1" ht="15" customHeight="1">
      <c r="A369" s="16"/>
      <c r="B369" s="16"/>
      <c r="C369" s="16"/>
      <c r="D369" s="191" t="s">
        <v>33</v>
      </c>
      <c r="E369" s="191"/>
      <c r="F369" s="191"/>
      <c r="G369" s="191"/>
      <c r="H369" s="191"/>
      <c r="I369" s="132" t="s">
        <v>47</v>
      </c>
      <c r="J369" s="132"/>
      <c r="K369" s="132"/>
      <c r="L369" s="132"/>
      <c r="M369" s="132"/>
      <c r="N369" s="132"/>
    </row>
    <row r="370" spans="1:14" s="34" customFormat="1" ht="16.5" customHeight="1">
      <c r="A370" s="16"/>
      <c r="B370" s="16"/>
      <c r="C370" s="16"/>
      <c r="D370" s="191"/>
      <c r="E370" s="191"/>
      <c r="F370" s="191"/>
      <c r="G370" s="191"/>
      <c r="H370" s="191"/>
      <c r="I370" s="2">
        <v>29722675</v>
      </c>
      <c r="J370" s="5">
        <v>36654884</v>
      </c>
      <c r="K370" s="5">
        <v>27240000</v>
      </c>
      <c r="L370" s="5">
        <v>21570000</v>
      </c>
      <c r="M370" s="5">
        <v>7100000</v>
      </c>
      <c r="N370" s="5">
        <f>I370+J370+K370+L370+M370</f>
        <v>122287559</v>
      </c>
    </row>
    <row r="371" spans="1:14" s="34" customFormat="1" ht="16.5" customHeight="1">
      <c r="A371" s="16"/>
      <c r="B371" s="16"/>
      <c r="C371" s="16"/>
      <c r="D371" s="191"/>
      <c r="E371" s="191"/>
      <c r="F371" s="191"/>
      <c r="G371" s="191"/>
      <c r="H371" s="191"/>
      <c r="I371" s="189" t="s">
        <v>14</v>
      </c>
      <c r="J371" s="189"/>
      <c r="K371" s="189"/>
      <c r="L371" s="189"/>
      <c r="M371" s="189"/>
      <c r="N371" s="189"/>
    </row>
    <row r="372" spans="1:14" s="34" customFormat="1" ht="12.75" customHeight="1">
      <c r="A372" s="16"/>
      <c r="B372" s="16"/>
      <c r="C372" s="16" t="s">
        <v>58</v>
      </c>
      <c r="D372" s="191"/>
      <c r="E372" s="191"/>
      <c r="F372" s="191"/>
      <c r="G372" s="191"/>
      <c r="H372" s="191"/>
      <c r="I372" s="21" t="e">
        <f>SUMIF(#REF!,$C372,#REF!)</f>
        <v>#REF!</v>
      </c>
      <c r="J372" s="21" t="e">
        <f>SUMIF(#REF!,$C372,#REF!)</f>
        <v>#REF!</v>
      </c>
      <c r="K372" s="21" t="e">
        <f>SUMIF(#REF!,$C372,#REF!)</f>
        <v>#REF!</v>
      </c>
      <c r="L372" s="21" t="e">
        <f>SUMIF(#REF!,$C372,#REF!)</f>
        <v>#REF!</v>
      </c>
      <c r="M372" s="21" t="e">
        <f>SUMIF(#REF!,$C372,#REF!)</f>
        <v>#REF!</v>
      </c>
      <c r="N372" s="21" t="e">
        <f>SUMIF(#REF!,$C372,#REF!)</f>
        <v>#REF!</v>
      </c>
    </row>
    <row r="373" spans="1:14" s="34" customFormat="1" ht="14.25" customHeight="1">
      <c r="A373" s="16"/>
      <c r="B373" s="16"/>
      <c r="C373" s="16"/>
      <c r="D373" s="191"/>
      <c r="E373" s="191"/>
      <c r="F373" s="191"/>
      <c r="G373" s="191"/>
      <c r="H373" s="191"/>
      <c r="I373" s="190" t="s">
        <v>15</v>
      </c>
      <c r="J373" s="190"/>
      <c r="K373" s="190"/>
      <c r="L373" s="190"/>
      <c r="M373" s="190"/>
      <c r="N373" s="190"/>
    </row>
    <row r="374" spans="1:14" s="19" customFormat="1" ht="16.5" customHeight="1">
      <c r="A374" s="16"/>
      <c r="B374" s="16"/>
      <c r="C374" s="16"/>
      <c r="D374" s="191"/>
      <c r="E374" s="191"/>
      <c r="F374" s="191"/>
      <c r="G374" s="191"/>
      <c r="H374" s="191"/>
      <c r="I374" s="55" t="e">
        <f aca="true" t="shared" si="59" ref="I374:N374">I370+I372</f>
        <v>#REF!</v>
      </c>
      <c r="J374" s="55" t="e">
        <f t="shared" si="59"/>
        <v>#REF!</v>
      </c>
      <c r="K374" s="55" t="e">
        <f t="shared" si="59"/>
        <v>#REF!</v>
      </c>
      <c r="L374" s="55" t="e">
        <f t="shared" si="59"/>
        <v>#REF!</v>
      </c>
      <c r="M374" s="55" t="e">
        <f t="shared" si="59"/>
        <v>#REF!</v>
      </c>
      <c r="N374" s="55" t="e">
        <f t="shared" si="59"/>
        <v>#REF!</v>
      </c>
    </row>
    <row r="375" spans="1:14" s="34" customFormat="1" ht="15" customHeight="1">
      <c r="A375" s="16"/>
      <c r="B375" s="16"/>
      <c r="C375" s="16"/>
      <c r="D375" s="191" t="s">
        <v>34</v>
      </c>
      <c r="E375" s="191"/>
      <c r="F375" s="191"/>
      <c r="G375" s="191"/>
      <c r="H375" s="191"/>
      <c r="I375" s="132" t="s">
        <v>47</v>
      </c>
      <c r="J375" s="132"/>
      <c r="K375" s="132"/>
      <c r="L375" s="132"/>
      <c r="M375" s="132"/>
      <c r="N375" s="132"/>
    </row>
    <row r="376" spans="1:14" s="34" customFormat="1" ht="16.5" customHeight="1">
      <c r="A376" s="16"/>
      <c r="B376" s="16"/>
      <c r="C376" s="16"/>
      <c r="D376" s="191"/>
      <c r="E376" s="191"/>
      <c r="F376" s="191"/>
      <c r="G376" s="191"/>
      <c r="H376" s="191"/>
      <c r="I376" s="2">
        <v>1800000</v>
      </c>
      <c r="J376" s="5"/>
      <c r="K376" s="5"/>
      <c r="L376" s="5"/>
      <c r="M376" s="5"/>
      <c r="N376" s="5">
        <f>I376+J376+K376+L376+M376</f>
        <v>1800000</v>
      </c>
    </row>
    <row r="377" spans="1:14" s="34" customFormat="1" ht="16.5" customHeight="1">
      <c r="A377" s="16"/>
      <c r="B377" s="16"/>
      <c r="C377" s="16"/>
      <c r="D377" s="191"/>
      <c r="E377" s="191"/>
      <c r="F377" s="191"/>
      <c r="G377" s="191"/>
      <c r="H377" s="191"/>
      <c r="I377" s="189" t="s">
        <v>14</v>
      </c>
      <c r="J377" s="189"/>
      <c r="K377" s="189"/>
      <c r="L377" s="189"/>
      <c r="M377" s="189"/>
      <c r="N377" s="189"/>
    </row>
    <row r="378" spans="1:14" s="34" customFormat="1" ht="12.75" customHeight="1">
      <c r="A378" s="16"/>
      <c r="B378" s="16"/>
      <c r="C378" s="16" t="s">
        <v>49</v>
      </c>
      <c r="D378" s="191"/>
      <c r="E378" s="191"/>
      <c r="F378" s="191"/>
      <c r="G378" s="191"/>
      <c r="H378" s="191"/>
      <c r="I378" s="21" t="e">
        <f>SUMIF(#REF!,$C378,#REF!)</f>
        <v>#REF!</v>
      </c>
      <c r="J378" s="21" t="e">
        <f>SUMIF(#REF!,$C378,#REF!)</f>
        <v>#REF!</v>
      </c>
      <c r="K378" s="21" t="e">
        <f>SUMIF(#REF!,$C378,#REF!)</f>
        <v>#REF!</v>
      </c>
      <c r="L378" s="21" t="e">
        <f>SUMIF(#REF!,$C378,#REF!)</f>
        <v>#REF!</v>
      </c>
      <c r="M378" s="21" t="e">
        <f>SUMIF(#REF!,$C378,#REF!)</f>
        <v>#REF!</v>
      </c>
      <c r="N378" s="21" t="e">
        <f>SUMIF(#REF!,$C378,#REF!)</f>
        <v>#REF!</v>
      </c>
    </row>
    <row r="379" spans="1:14" s="34" customFormat="1" ht="14.25" customHeight="1">
      <c r="A379" s="16"/>
      <c r="B379" s="16"/>
      <c r="C379" s="16"/>
      <c r="D379" s="191"/>
      <c r="E379" s="191"/>
      <c r="F379" s="191"/>
      <c r="G379" s="191"/>
      <c r="H379" s="191"/>
      <c r="I379" s="190" t="s">
        <v>15</v>
      </c>
      <c r="J379" s="190"/>
      <c r="K379" s="190"/>
      <c r="L379" s="190"/>
      <c r="M379" s="190"/>
      <c r="N379" s="190"/>
    </row>
    <row r="380" spans="1:14" s="19" customFormat="1" ht="16.5" customHeight="1">
      <c r="A380" s="16"/>
      <c r="B380" s="16"/>
      <c r="C380" s="16"/>
      <c r="D380" s="191"/>
      <c r="E380" s="191"/>
      <c r="F380" s="191"/>
      <c r="G380" s="191"/>
      <c r="H380" s="191"/>
      <c r="I380" s="55" t="e">
        <f aca="true" t="shared" si="60" ref="I380:N380">I376+I378</f>
        <v>#REF!</v>
      </c>
      <c r="J380" s="55" t="e">
        <f t="shared" si="60"/>
        <v>#REF!</v>
      </c>
      <c r="K380" s="55" t="e">
        <f t="shared" si="60"/>
        <v>#REF!</v>
      </c>
      <c r="L380" s="55" t="e">
        <f t="shared" si="60"/>
        <v>#REF!</v>
      </c>
      <c r="M380" s="55" t="e">
        <f t="shared" si="60"/>
        <v>#REF!</v>
      </c>
      <c r="N380" s="55" t="e">
        <f t="shared" si="60"/>
        <v>#REF!</v>
      </c>
    </row>
    <row r="381" spans="1:14" s="34" customFormat="1" ht="15" customHeight="1">
      <c r="A381" s="16"/>
      <c r="B381" s="16"/>
      <c r="C381" s="16"/>
      <c r="D381" s="191" t="s">
        <v>35</v>
      </c>
      <c r="E381" s="191"/>
      <c r="F381" s="191"/>
      <c r="G381" s="191"/>
      <c r="H381" s="191"/>
      <c r="I381" s="194" t="s">
        <v>47</v>
      </c>
      <c r="J381" s="194"/>
      <c r="K381" s="194"/>
      <c r="L381" s="194"/>
      <c r="M381" s="194"/>
      <c r="N381" s="194"/>
    </row>
    <row r="382" spans="1:14" s="34" customFormat="1" ht="16.5" customHeight="1">
      <c r="A382" s="16"/>
      <c r="B382" s="16"/>
      <c r="C382" s="16"/>
      <c r="D382" s="191"/>
      <c r="E382" s="191"/>
      <c r="F382" s="191"/>
      <c r="G382" s="191"/>
      <c r="H382" s="191"/>
      <c r="I382" s="2">
        <v>3245000</v>
      </c>
      <c r="J382" s="2">
        <v>2500000</v>
      </c>
      <c r="K382" s="2">
        <v>2800000</v>
      </c>
      <c r="L382" s="2"/>
      <c r="M382" s="2">
        <v>550000</v>
      </c>
      <c r="N382" s="2">
        <f>I382+J382+K382+L382+M382</f>
        <v>9095000</v>
      </c>
    </row>
    <row r="383" spans="1:14" s="34" customFormat="1" ht="16.5" customHeight="1">
      <c r="A383" s="16"/>
      <c r="B383" s="16"/>
      <c r="C383" s="16"/>
      <c r="D383" s="191"/>
      <c r="E383" s="191"/>
      <c r="F383" s="191"/>
      <c r="G383" s="191"/>
      <c r="H383" s="191"/>
      <c r="I383" s="189" t="s">
        <v>14</v>
      </c>
      <c r="J383" s="189"/>
      <c r="K383" s="189"/>
      <c r="L383" s="189"/>
      <c r="M383" s="189"/>
      <c r="N383" s="189"/>
    </row>
    <row r="384" spans="1:14" s="34" customFormat="1" ht="12.75" customHeight="1">
      <c r="A384" s="16"/>
      <c r="B384" s="16"/>
      <c r="C384" s="16" t="s">
        <v>59</v>
      </c>
      <c r="D384" s="191"/>
      <c r="E384" s="191"/>
      <c r="F384" s="191"/>
      <c r="G384" s="191"/>
      <c r="H384" s="191"/>
      <c r="I384" s="21" t="e">
        <f>SUMIF(#REF!,$C384,#REF!)</f>
        <v>#REF!</v>
      </c>
      <c r="J384" s="21" t="e">
        <f>SUMIF(#REF!,$C384,#REF!)</f>
        <v>#REF!</v>
      </c>
      <c r="K384" s="21" t="e">
        <f>SUMIF(#REF!,$C384,#REF!)</f>
        <v>#REF!</v>
      </c>
      <c r="L384" s="21" t="e">
        <f>SUMIF(#REF!,$C384,#REF!)</f>
        <v>#REF!</v>
      </c>
      <c r="M384" s="21" t="e">
        <f>SUMIF(#REF!,$C384,#REF!)</f>
        <v>#REF!</v>
      </c>
      <c r="N384" s="21" t="e">
        <f>SUMIF(#REF!,$C384,#REF!)</f>
        <v>#REF!</v>
      </c>
    </row>
    <row r="385" spans="1:14" s="34" customFormat="1" ht="14.25" customHeight="1">
      <c r="A385" s="16"/>
      <c r="B385" s="16"/>
      <c r="C385" s="16"/>
      <c r="D385" s="191"/>
      <c r="E385" s="191"/>
      <c r="F385" s="191"/>
      <c r="G385" s="191"/>
      <c r="H385" s="191"/>
      <c r="I385" s="195" t="s">
        <v>15</v>
      </c>
      <c r="J385" s="195"/>
      <c r="K385" s="195"/>
      <c r="L385" s="195"/>
      <c r="M385" s="195"/>
      <c r="N385" s="195"/>
    </row>
    <row r="386" spans="1:14" s="19" customFormat="1" ht="16.5" customHeight="1">
      <c r="A386" s="16"/>
      <c r="B386" s="16"/>
      <c r="C386" s="16"/>
      <c r="D386" s="191"/>
      <c r="E386" s="191"/>
      <c r="F386" s="191"/>
      <c r="G386" s="191"/>
      <c r="H386" s="191"/>
      <c r="I386" s="55" t="e">
        <f aca="true" t="shared" si="61" ref="I386:N386">I382+I384</f>
        <v>#REF!</v>
      </c>
      <c r="J386" s="55" t="e">
        <f t="shared" si="61"/>
        <v>#REF!</v>
      </c>
      <c r="K386" s="55" t="e">
        <f t="shared" si="61"/>
        <v>#REF!</v>
      </c>
      <c r="L386" s="55" t="e">
        <f t="shared" si="61"/>
        <v>#REF!</v>
      </c>
      <c r="M386" s="55" t="e">
        <f t="shared" si="61"/>
        <v>#REF!</v>
      </c>
      <c r="N386" s="55" t="e">
        <f t="shared" si="61"/>
        <v>#REF!</v>
      </c>
    </row>
    <row r="387" spans="1:14" s="19" customFormat="1" ht="30.75" customHeight="1">
      <c r="A387" s="16"/>
      <c r="B387" s="16"/>
      <c r="C387" s="16"/>
      <c r="D387" s="192" t="s">
        <v>75</v>
      </c>
      <c r="E387" s="192"/>
      <c r="F387" s="192"/>
      <c r="G387" s="192"/>
      <c r="H387" s="192"/>
      <c r="I387" s="192"/>
      <c r="J387" s="192"/>
      <c r="K387" s="192"/>
      <c r="L387" s="192"/>
      <c r="M387" s="192"/>
      <c r="N387" s="192"/>
    </row>
    <row r="388" spans="1:14" s="34" customFormat="1" ht="15" customHeight="1">
      <c r="A388" s="16"/>
      <c r="B388" s="16"/>
      <c r="C388" s="16"/>
      <c r="D388" s="191" t="s">
        <v>92</v>
      </c>
      <c r="E388" s="191"/>
      <c r="F388" s="191"/>
      <c r="G388" s="191"/>
      <c r="H388" s="191"/>
      <c r="I388" s="132" t="s">
        <v>47</v>
      </c>
      <c r="J388" s="132"/>
      <c r="K388" s="132"/>
      <c r="L388" s="132"/>
      <c r="M388" s="132"/>
      <c r="N388" s="132"/>
    </row>
    <row r="389" spans="1:14" s="34" customFormat="1" ht="16.5" customHeight="1">
      <c r="A389" s="16"/>
      <c r="B389" s="16"/>
      <c r="C389" s="16"/>
      <c r="D389" s="191"/>
      <c r="E389" s="191"/>
      <c r="F389" s="191"/>
      <c r="G389" s="191"/>
      <c r="H389" s="191"/>
      <c r="I389" s="2">
        <v>20350000</v>
      </c>
      <c r="J389" s="5">
        <v>5200000</v>
      </c>
      <c r="K389" s="5">
        <v>2200000</v>
      </c>
      <c r="L389" s="5">
        <v>2750000</v>
      </c>
      <c r="M389" s="5">
        <v>4000000</v>
      </c>
      <c r="N389" s="5">
        <f>I389+J389+K389+L389+M389</f>
        <v>34500000</v>
      </c>
    </row>
    <row r="390" spans="1:14" s="34" customFormat="1" ht="16.5" customHeight="1">
      <c r="A390" s="16"/>
      <c r="B390" s="16"/>
      <c r="C390" s="16"/>
      <c r="D390" s="191"/>
      <c r="E390" s="191"/>
      <c r="F390" s="191"/>
      <c r="G390" s="191"/>
      <c r="H390" s="191"/>
      <c r="I390" s="189" t="s">
        <v>14</v>
      </c>
      <c r="J390" s="189"/>
      <c r="K390" s="189"/>
      <c r="L390" s="189"/>
      <c r="M390" s="189"/>
      <c r="N390" s="189"/>
    </row>
    <row r="391" spans="1:14" s="34" customFormat="1" ht="12.75" customHeight="1">
      <c r="A391" s="16"/>
      <c r="B391" s="16"/>
      <c r="C391" s="16" t="s">
        <v>48</v>
      </c>
      <c r="D391" s="191"/>
      <c r="E391" s="191"/>
      <c r="F391" s="191"/>
      <c r="G391" s="191"/>
      <c r="H391" s="191"/>
      <c r="I391" s="21" t="e">
        <f>SUMIF(#REF!,$C391,#REF!)</f>
        <v>#REF!</v>
      </c>
      <c r="J391" s="21" t="e">
        <f>SUMIF(#REF!,$C391,#REF!)</f>
        <v>#REF!</v>
      </c>
      <c r="K391" s="21" t="e">
        <f>SUMIF(#REF!,$C391,#REF!)</f>
        <v>#REF!</v>
      </c>
      <c r="L391" s="21" t="e">
        <f>SUMIF(#REF!,$C391,#REF!)</f>
        <v>#REF!</v>
      </c>
      <c r="M391" s="21" t="e">
        <f>SUMIF(#REF!,$C391,#REF!)</f>
        <v>#REF!</v>
      </c>
      <c r="N391" s="5" t="e">
        <f>I391+J391+K391+L391+M391</f>
        <v>#REF!</v>
      </c>
    </row>
    <row r="392" spans="1:14" s="34" customFormat="1" ht="14.25" customHeight="1">
      <c r="A392" s="16"/>
      <c r="B392" s="16"/>
      <c r="C392" s="16"/>
      <c r="D392" s="191"/>
      <c r="E392" s="191"/>
      <c r="F392" s="191"/>
      <c r="G392" s="191"/>
      <c r="H392" s="191"/>
      <c r="I392" s="190" t="s">
        <v>15</v>
      </c>
      <c r="J392" s="190"/>
      <c r="K392" s="190"/>
      <c r="L392" s="190"/>
      <c r="M392" s="190"/>
      <c r="N392" s="190"/>
    </row>
    <row r="393" spans="1:14" s="19" customFormat="1" ht="16.5" customHeight="1">
      <c r="A393" s="16"/>
      <c r="B393" s="16"/>
      <c r="C393" s="16"/>
      <c r="D393" s="191"/>
      <c r="E393" s="191"/>
      <c r="F393" s="191"/>
      <c r="G393" s="191"/>
      <c r="H393" s="191"/>
      <c r="I393" s="55" t="e">
        <f aca="true" t="shared" si="62" ref="I393:N393">I389+I391</f>
        <v>#REF!</v>
      </c>
      <c r="J393" s="55" t="e">
        <f t="shared" si="62"/>
        <v>#REF!</v>
      </c>
      <c r="K393" s="55" t="e">
        <f t="shared" si="62"/>
        <v>#REF!</v>
      </c>
      <c r="L393" s="55" t="e">
        <f t="shared" si="62"/>
        <v>#REF!</v>
      </c>
      <c r="M393" s="55" t="e">
        <f t="shared" si="62"/>
        <v>#REF!</v>
      </c>
      <c r="N393" s="55" t="e">
        <f t="shared" si="62"/>
        <v>#REF!</v>
      </c>
    </row>
    <row r="394" spans="1:14" s="34" customFormat="1" ht="15" customHeight="1">
      <c r="A394" s="16"/>
      <c r="B394" s="16"/>
      <c r="C394" s="16"/>
      <c r="D394" s="191" t="s">
        <v>93</v>
      </c>
      <c r="E394" s="191"/>
      <c r="F394" s="191"/>
      <c r="G394" s="191"/>
      <c r="H394" s="191"/>
      <c r="I394" s="132" t="s">
        <v>47</v>
      </c>
      <c r="J394" s="132"/>
      <c r="K394" s="132"/>
      <c r="L394" s="132"/>
      <c r="M394" s="132"/>
      <c r="N394" s="132"/>
    </row>
    <row r="395" spans="1:14" s="34" customFormat="1" ht="16.5" customHeight="1">
      <c r="A395" s="16"/>
      <c r="B395" s="16"/>
      <c r="C395" s="16"/>
      <c r="D395" s="191"/>
      <c r="E395" s="191"/>
      <c r="F395" s="191"/>
      <c r="G395" s="191"/>
      <c r="H395" s="191"/>
      <c r="I395" s="2"/>
      <c r="J395" s="5"/>
      <c r="K395" s="5"/>
      <c r="L395" s="5"/>
      <c r="M395" s="5"/>
      <c r="N395" s="5">
        <f>I395+J395+K395+L395+M395</f>
        <v>0</v>
      </c>
    </row>
    <row r="396" spans="1:14" s="34" customFormat="1" ht="16.5" customHeight="1">
      <c r="A396" s="16"/>
      <c r="B396" s="16"/>
      <c r="C396" s="16"/>
      <c r="D396" s="191"/>
      <c r="E396" s="191"/>
      <c r="F396" s="191"/>
      <c r="G396" s="191"/>
      <c r="H396" s="191"/>
      <c r="I396" s="189" t="s">
        <v>14</v>
      </c>
      <c r="J396" s="189"/>
      <c r="K396" s="189"/>
      <c r="L396" s="189"/>
      <c r="M396" s="189"/>
      <c r="N396" s="189"/>
    </row>
    <row r="397" spans="1:14" s="34" customFormat="1" ht="12.75" customHeight="1">
      <c r="A397" s="16"/>
      <c r="B397" s="16"/>
      <c r="C397" s="16" t="s">
        <v>50</v>
      </c>
      <c r="D397" s="191"/>
      <c r="E397" s="191"/>
      <c r="F397" s="191"/>
      <c r="G397" s="191"/>
      <c r="H397" s="191"/>
      <c r="I397" s="21" t="e">
        <f>SUMIF(#REF!,$C397,#REF!)</f>
        <v>#REF!</v>
      </c>
      <c r="J397" s="21" t="e">
        <f>SUMIF(#REF!,$C397,#REF!)</f>
        <v>#REF!</v>
      </c>
      <c r="K397" s="21" t="e">
        <f>SUMIF(#REF!,$C397,#REF!)</f>
        <v>#REF!</v>
      </c>
      <c r="L397" s="21" t="e">
        <f>SUMIF(#REF!,$C397,#REF!)</f>
        <v>#REF!</v>
      </c>
      <c r="M397" s="21" t="e">
        <f>SUMIF(#REF!,$C397,#REF!)</f>
        <v>#REF!</v>
      </c>
      <c r="N397" s="5" t="e">
        <f>I397+J397+K397+L397+M397</f>
        <v>#REF!</v>
      </c>
    </row>
    <row r="398" spans="1:14" s="34" customFormat="1" ht="14.25" customHeight="1">
      <c r="A398" s="16"/>
      <c r="B398" s="16"/>
      <c r="C398" s="16"/>
      <c r="D398" s="191"/>
      <c r="E398" s="191"/>
      <c r="F398" s="191"/>
      <c r="G398" s="191"/>
      <c r="H398" s="191"/>
      <c r="I398" s="190" t="s">
        <v>15</v>
      </c>
      <c r="J398" s="190"/>
      <c r="K398" s="190"/>
      <c r="L398" s="190"/>
      <c r="M398" s="190"/>
      <c r="N398" s="190"/>
    </row>
    <row r="399" spans="1:14" s="19" customFormat="1" ht="16.5" customHeight="1">
      <c r="A399" s="16"/>
      <c r="B399" s="16"/>
      <c r="C399" s="16"/>
      <c r="D399" s="191"/>
      <c r="E399" s="191"/>
      <c r="F399" s="191"/>
      <c r="G399" s="191"/>
      <c r="H399" s="191"/>
      <c r="I399" s="55" t="e">
        <f aca="true" t="shared" si="63" ref="I399:N399">I395+I397</f>
        <v>#REF!</v>
      </c>
      <c r="J399" s="55" t="e">
        <f t="shared" si="63"/>
        <v>#REF!</v>
      </c>
      <c r="K399" s="55" t="e">
        <f t="shared" si="63"/>
        <v>#REF!</v>
      </c>
      <c r="L399" s="55" t="e">
        <f t="shared" si="63"/>
        <v>#REF!</v>
      </c>
      <c r="M399" s="55" t="e">
        <f t="shared" si="63"/>
        <v>#REF!</v>
      </c>
      <c r="N399" s="55" t="e">
        <f t="shared" si="63"/>
        <v>#REF!</v>
      </c>
    </row>
    <row r="400" spans="1:14" s="34" customFormat="1" ht="15" customHeight="1">
      <c r="A400" s="16"/>
      <c r="B400" s="16"/>
      <c r="C400" s="16"/>
      <c r="D400" s="191" t="s">
        <v>94</v>
      </c>
      <c r="E400" s="191"/>
      <c r="F400" s="191"/>
      <c r="G400" s="191"/>
      <c r="H400" s="191"/>
      <c r="I400" s="132" t="s">
        <v>47</v>
      </c>
      <c r="J400" s="132"/>
      <c r="K400" s="132"/>
      <c r="L400" s="132"/>
      <c r="M400" s="132"/>
      <c r="N400" s="132"/>
    </row>
    <row r="401" spans="1:14" s="34" customFormat="1" ht="16.5" customHeight="1">
      <c r="A401" s="16"/>
      <c r="B401" s="16"/>
      <c r="C401" s="16"/>
      <c r="D401" s="191"/>
      <c r="E401" s="191"/>
      <c r="F401" s="191"/>
      <c r="G401" s="191"/>
      <c r="H401" s="191"/>
      <c r="I401" s="2"/>
      <c r="J401" s="5"/>
      <c r="K401" s="5"/>
      <c r="L401" s="5"/>
      <c r="M401" s="5"/>
      <c r="N401" s="5">
        <f>I401+J401+K401+L401+M401</f>
        <v>0</v>
      </c>
    </row>
    <row r="402" spans="1:14" s="34" customFormat="1" ht="16.5" customHeight="1">
      <c r="A402" s="16"/>
      <c r="B402" s="16"/>
      <c r="C402" s="16"/>
      <c r="D402" s="191"/>
      <c r="E402" s="191"/>
      <c r="F402" s="191"/>
      <c r="G402" s="191"/>
      <c r="H402" s="191"/>
      <c r="I402" s="189" t="s">
        <v>14</v>
      </c>
      <c r="J402" s="189"/>
      <c r="K402" s="189"/>
      <c r="L402" s="189"/>
      <c r="M402" s="189"/>
      <c r="N402" s="189"/>
    </row>
    <row r="403" spans="1:14" s="34" customFormat="1" ht="12.75" customHeight="1">
      <c r="A403" s="16"/>
      <c r="B403" s="16"/>
      <c r="C403" s="16" t="s">
        <v>51</v>
      </c>
      <c r="D403" s="191"/>
      <c r="E403" s="191"/>
      <c r="F403" s="191"/>
      <c r="G403" s="191"/>
      <c r="H403" s="191"/>
      <c r="I403" s="21" t="e">
        <f>SUMIF(#REF!,$C403,#REF!)</f>
        <v>#REF!</v>
      </c>
      <c r="J403" s="21" t="e">
        <f>SUMIF(#REF!,$C403,#REF!)</f>
        <v>#REF!</v>
      </c>
      <c r="K403" s="21" t="e">
        <f>SUMIF(#REF!,$C403,#REF!)</f>
        <v>#REF!</v>
      </c>
      <c r="L403" s="21" t="e">
        <f>SUMIF(#REF!,$C403,#REF!)</f>
        <v>#REF!</v>
      </c>
      <c r="M403" s="21" t="e">
        <f>SUMIF(#REF!,$C403,#REF!)</f>
        <v>#REF!</v>
      </c>
      <c r="N403" s="5" t="e">
        <f>I403+J403+K403+L403+M403</f>
        <v>#REF!</v>
      </c>
    </row>
    <row r="404" spans="1:14" s="34" customFormat="1" ht="14.25" customHeight="1">
      <c r="A404" s="16"/>
      <c r="B404" s="16"/>
      <c r="C404" s="16"/>
      <c r="D404" s="191"/>
      <c r="E404" s="191"/>
      <c r="F404" s="191"/>
      <c r="G404" s="191"/>
      <c r="H404" s="191"/>
      <c r="I404" s="190" t="s">
        <v>15</v>
      </c>
      <c r="J404" s="190"/>
      <c r="K404" s="190"/>
      <c r="L404" s="190"/>
      <c r="M404" s="190"/>
      <c r="N404" s="190"/>
    </row>
    <row r="405" spans="1:14" s="19" customFormat="1" ht="16.5" customHeight="1">
      <c r="A405" s="16"/>
      <c r="B405" s="16"/>
      <c r="C405" s="16"/>
      <c r="D405" s="191"/>
      <c r="E405" s="191"/>
      <c r="F405" s="191"/>
      <c r="G405" s="191"/>
      <c r="H405" s="191"/>
      <c r="I405" s="55" t="e">
        <f aca="true" t="shared" si="64" ref="I405:N405">I401+I403</f>
        <v>#REF!</v>
      </c>
      <c r="J405" s="55" t="e">
        <f t="shared" si="64"/>
        <v>#REF!</v>
      </c>
      <c r="K405" s="55" t="e">
        <f t="shared" si="64"/>
        <v>#REF!</v>
      </c>
      <c r="L405" s="55" t="e">
        <f t="shared" si="64"/>
        <v>#REF!</v>
      </c>
      <c r="M405" s="55" t="e">
        <f t="shared" si="64"/>
        <v>#REF!</v>
      </c>
      <c r="N405" s="55" t="e">
        <f t="shared" si="64"/>
        <v>#REF!</v>
      </c>
    </row>
    <row r="406" spans="1:14" s="34" customFormat="1" ht="15" customHeight="1">
      <c r="A406" s="16"/>
      <c r="B406" s="16"/>
      <c r="C406" s="16"/>
      <c r="D406" s="191" t="s">
        <v>95</v>
      </c>
      <c r="E406" s="191"/>
      <c r="F406" s="191"/>
      <c r="G406" s="191"/>
      <c r="H406" s="191"/>
      <c r="I406" s="132" t="s">
        <v>47</v>
      </c>
      <c r="J406" s="132"/>
      <c r="K406" s="132"/>
      <c r="L406" s="132"/>
      <c r="M406" s="132"/>
      <c r="N406" s="132"/>
    </row>
    <row r="407" spans="1:14" s="34" customFormat="1" ht="16.5" customHeight="1">
      <c r="A407" s="16"/>
      <c r="B407" s="16"/>
      <c r="C407" s="16"/>
      <c r="D407" s="191"/>
      <c r="E407" s="191"/>
      <c r="F407" s="191"/>
      <c r="G407" s="191"/>
      <c r="H407" s="191"/>
      <c r="I407" s="2"/>
      <c r="J407" s="5"/>
      <c r="K407" s="5"/>
      <c r="L407" s="5"/>
      <c r="M407" s="5"/>
      <c r="N407" s="5">
        <f>I407+J407+K407+L407+M407</f>
        <v>0</v>
      </c>
    </row>
    <row r="408" spans="1:14" s="34" customFormat="1" ht="16.5" customHeight="1">
      <c r="A408" s="16"/>
      <c r="B408" s="16"/>
      <c r="C408" s="16"/>
      <c r="D408" s="191"/>
      <c r="E408" s="191"/>
      <c r="F408" s="191"/>
      <c r="G408" s="191"/>
      <c r="H408" s="191"/>
      <c r="I408" s="189" t="s">
        <v>14</v>
      </c>
      <c r="J408" s="189"/>
      <c r="K408" s="189"/>
      <c r="L408" s="189"/>
      <c r="M408" s="189"/>
      <c r="N408" s="189"/>
    </row>
    <row r="409" spans="1:14" s="34" customFormat="1" ht="12.75" customHeight="1">
      <c r="A409" s="16"/>
      <c r="B409" s="16"/>
      <c r="C409" s="16" t="s">
        <v>52</v>
      </c>
      <c r="D409" s="191"/>
      <c r="E409" s="191"/>
      <c r="F409" s="191"/>
      <c r="G409" s="191"/>
      <c r="H409" s="191"/>
      <c r="I409" s="21" t="e">
        <f>SUMIF(#REF!,$C409,#REF!)</f>
        <v>#REF!</v>
      </c>
      <c r="J409" s="21" t="e">
        <f>SUMIF(#REF!,$C409,#REF!)</f>
        <v>#REF!</v>
      </c>
      <c r="K409" s="21" t="e">
        <f>SUMIF(#REF!,$C409,#REF!)</f>
        <v>#REF!</v>
      </c>
      <c r="L409" s="21" t="e">
        <f>SUMIF(#REF!,$C409,#REF!)</f>
        <v>#REF!</v>
      </c>
      <c r="M409" s="21" t="e">
        <f>SUMIF(#REF!,$C409,#REF!)</f>
        <v>#REF!</v>
      </c>
      <c r="N409" s="5" t="e">
        <f>I409+J409+K409+L409+M409</f>
        <v>#REF!</v>
      </c>
    </row>
    <row r="410" spans="1:14" s="34" customFormat="1" ht="14.25" customHeight="1">
      <c r="A410" s="16"/>
      <c r="B410" s="16"/>
      <c r="C410" s="16"/>
      <c r="D410" s="191"/>
      <c r="E410" s="191"/>
      <c r="F410" s="191"/>
      <c r="G410" s="191"/>
      <c r="H410" s="191"/>
      <c r="I410" s="190" t="s">
        <v>15</v>
      </c>
      <c r="J410" s="190"/>
      <c r="K410" s="190"/>
      <c r="L410" s="190"/>
      <c r="M410" s="190"/>
      <c r="N410" s="190"/>
    </row>
    <row r="411" spans="1:14" s="19" customFormat="1" ht="16.5" customHeight="1">
      <c r="A411" s="16"/>
      <c r="B411" s="16"/>
      <c r="C411" s="16"/>
      <c r="D411" s="191"/>
      <c r="E411" s="191"/>
      <c r="F411" s="191"/>
      <c r="G411" s="191"/>
      <c r="H411" s="191"/>
      <c r="I411" s="55" t="e">
        <f aca="true" t="shared" si="65" ref="I411:N411">I407+I409</f>
        <v>#REF!</v>
      </c>
      <c r="J411" s="55" t="e">
        <f t="shared" si="65"/>
        <v>#REF!</v>
      </c>
      <c r="K411" s="55" t="e">
        <f t="shared" si="65"/>
        <v>#REF!</v>
      </c>
      <c r="L411" s="55" t="e">
        <f t="shared" si="65"/>
        <v>#REF!</v>
      </c>
      <c r="M411" s="55" t="e">
        <f t="shared" si="65"/>
        <v>#REF!</v>
      </c>
      <c r="N411" s="55" t="e">
        <f t="shared" si="65"/>
        <v>#REF!</v>
      </c>
    </row>
    <row r="412" spans="1:14" s="34" customFormat="1" ht="15" customHeight="1">
      <c r="A412" s="16"/>
      <c r="B412" s="16"/>
      <c r="C412" s="16"/>
      <c r="D412" s="191" t="s">
        <v>96</v>
      </c>
      <c r="E412" s="191"/>
      <c r="F412" s="191"/>
      <c r="G412" s="191"/>
      <c r="H412" s="191"/>
      <c r="I412" s="132" t="s">
        <v>47</v>
      </c>
      <c r="J412" s="132"/>
      <c r="K412" s="132"/>
      <c r="L412" s="132"/>
      <c r="M412" s="132"/>
      <c r="N412" s="132"/>
    </row>
    <row r="413" spans="1:14" s="34" customFormat="1" ht="16.5" customHeight="1">
      <c r="A413" s="16"/>
      <c r="B413" s="16"/>
      <c r="C413" s="16"/>
      <c r="D413" s="191"/>
      <c r="E413" s="191"/>
      <c r="F413" s="191"/>
      <c r="G413" s="191"/>
      <c r="H413" s="191"/>
      <c r="I413" s="2"/>
      <c r="J413" s="5"/>
      <c r="K413" s="5"/>
      <c r="L413" s="5"/>
      <c r="M413" s="5"/>
      <c r="N413" s="5">
        <f>I413+J413+K413+L413+M413</f>
        <v>0</v>
      </c>
    </row>
    <row r="414" spans="1:14" s="34" customFormat="1" ht="16.5" customHeight="1">
      <c r="A414" s="16"/>
      <c r="B414" s="16"/>
      <c r="C414" s="16"/>
      <c r="D414" s="191"/>
      <c r="E414" s="191"/>
      <c r="F414" s="191"/>
      <c r="G414" s="191"/>
      <c r="H414" s="191"/>
      <c r="I414" s="189" t="s">
        <v>14</v>
      </c>
      <c r="J414" s="189"/>
      <c r="K414" s="189"/>
      <c r="L414" s="189"/>
      <c r="M414" s="189"/>
      <c r="N414" s="189"/>
    </row>
    <row r="415" spans="1:14" s="34" customFormat="1" ht="12.75" customHeight="1">
      <c r="A415" s="16"/>
      <c r="B415" s="16"/>
      <c r="C415" s="16" t="s">
        <v>53</v>
      </c>
      <c r="D415" s="191"/>
      <c r="E415" s="191"/>
      <c r="F415" s="191"/>
      <c r="G415" s="191"/>
      <c r="H415" s="191"/>
      <c r="I415" s="21" t="e">
        <f>SUMIF(#REF!,$C415,#REF!)</f>
        <v>#REF!</v>
      </c>
      <c r="J415" s="21" t="e">
        <f>SUMIF(#REF!,$C415,#REF!)</f>
        <v>#REF!</v>
      </c>
      <c r="K415" s="21" t="e">
        <f>SUMIF(#REF!,$C415,#REF!)</f>
        <v>#REF!</v>
      </c>
      <c r="L415" s="21" t="e">
        <f>SUMIF(#REF!,$C415,#REF!)</f>
        <v>#REF!</v>
      </c>
      <c r="M415" s="21" t="e">
        <f>SUMIF(#REF!,$C415,#REF!)</f>
        <v>#REF!</v>
      </c>
      <c r="N415" s="5" t="e">
        <f>I415+J415+K415+L415+M415</f>
        <v>#REF!</v>
      </c>
    </row>
    <row r="416" spans="1:14" s="34" customFormat="1" ht="14.25" customHeight="1">
      <c r="A416" s="16"/>
      <c r="B416" s="16"/>
      <c r="C416" s="16"/>
      <c r="D416" s="191"/>
      <c r="E416" s="191"/>
      <c r="F416" s="191"/>
      <c r="G416" s="191"/>
      <c r="H416" s="191"/>
      <c r="I416" s="190" t="s">
        <v>15</v>
      </c>
      <c r="J416" s="190"/>
      <c r="K416" s="190"/>
      <c r="L416" s="190"/>
      <c r="M416" s="190"/>
      <c r="N416" s="190"/>
    </row>
    <row r="417" spans="1:14" s="19" customFormat="1" ht="16.5" customHeight="1">
      <c r="A417" s="16"/>
      <c r="B417" s="16"/>
      <c r="C417" s="16"/>
      <c r="D417" s="191"/>
      <c r="E417" s="191"/>
      <c r="F417" s="191"/>
      <c r="G417" s="191"/>
      <c r="H417" s="191"/>
      <c r="I417" s="55" t="e">
        <f aca="true" t="shared" si="66" ref="I417:N417">I413+I415</f>
        <v>#REF!</v>
      </c>
      <c r="J417" s="55" t="e">
        <f t="shared" si="66"/>
        <v>#REF!</v>
      </c>
      <c r="K417" s="55" t="e">
        <f t="shared" si="66"/>
        <v>#REF!</v>
      </c>
      <c r="L417" s="55" t="e">
        <f t="shared" si="66"/>
        <v>#REF!</v>
      </c>
      <c r="M417" s="55" t="e">
        <f t="shared" si="66"/>
        <v>#REF!</v>
      </c>
      <c r="N417" s="55" t="e">
        <f t="shared" si="66"/>
        <v>#REF!</v>
      </c>
    </row>
    <row r="418" spans="1:14" s="34" customFormat="1" ht="15" customHeight="1">
      <c r="A418" s="16"/>
      <c r="B418" s="16"/>
      <c r="C418" s="16"/>
      <c r="D418" s="191" t="s">
        <v>97</v>
      </c>
      <c r="E418" s="191"/>
      <c r="F418" s="191"/>
      <c r="G418" s="191"/>
      <c r="H418" s="191"/>
      <c r="I418" s="132" t="s">
        <v>47</v>
      </c>
      <c r="J418" s="132"/>
      <c r="K418" s="132"/>
      <c r="L418" s="132"/>
      <c r="M418" s="132"/>
      <c r="N418" s="132"/>
    </row>
    <row r="419" spans="1:14" s="34" customFormat="1" ht="16.5" customHeight="1">
      <c r="A419" s="16"/>
      <c r="B419" s="16"/>
      <c r="C419" s="16"/>
      <c r="D419" s="191"/>
      <c r="E419" s="191"/>
      <c r="F419" s="191"/>
      <c r="G419" s="191"/>
      <c r="H419" s="191"/>
      <c r="I419" s="2"/>
      <c r="J419" s="5"/>
      <c r="K419" s="5"/>
      <c r="L419" s="5"/>
      <c r="M419" s="5"/>
      <c r="N419" s="5">
        <f>I419+J419+K419+L419+M419</f>
        <v>0</v>
      </c>
    </row>
    <row r="420" spans="1:14" s="34" customFormat="1" ht="16.5" customHeight="1">
      <c r="A420" s="16"/>
      <c r="B420" s="16"/>
      <c r="C420" s="16"/>
      <c r="D420" s="191"/>
      <c r="E420" s="191"/>
      <c r="F420" s="191"/>
      <c r="G420" s="191"/>
      <c r="H420" s="191"/>
      <c r="I420" s="189" t="s">
        <v>14</v>
      </c>
      <c r="J420" s="189"/>
      <c r="K420" s="189"/>
      <c r="L420" s="189"/>
      <c r="M420" s="189"/>
      <c r="N420" s="189"/>
    </row>
    <row r="421" spans="1:14" s="34" customFormat="1" ht="12.75" customHeight="1">
      <c r="A421" s="16"/>
      <c r="B421" s="16"/>
      <c r="C421" s="16" t="s">
        <v>54</v>
      </c>
      <c r="D421" s="191"/>
      <c r="E421" s="191"/>
      <c r="F421" s="191"/>
      <c r="G421" s="191"/>
      <c r="H421" s="191"/>
      <c r="I421" s="60" t="e">
        <f>SUMIF(#REF!,$C421,#REF!)</f>
        <v>#REF!</v>
      </c>
      <c r="J421" s="60" t="e">
        <f>SUMIF(#REF!,$C421,#REF!)</f>
        <v>#REF!</v>
      </c>
      <c r="K421" s="60" t="e">
        <f>SUMIF(#REF!,$C421,#REF!)</f>
        <v>#REF!</v>
      </c>
      <c r="L421" s="60" t="e">
        <f>SUMIF(#REF!,$C421,#REF!)</f>
        <v>#REF!</v>
      </c>
      <c r="M421" s="60" t="e">
        <f>SUMIF(#REF!,$C421,#REF!)</f>
        <v>#REF!</v>
      </c>
      <c r="N421" s="26" t="e">
        <f>I421+J421+K421+L421+M421</f>
        <v>#REF!</v>
      </c>
    </row>
    <row r="422" spans="1:14" s="34" customFormat="1" ht="14.25" customHeight="1">
      <c r="A422" s="16"/>
      <c r="B422" s="16"/>
      <c r="C422" s="16"/>
      <c r="D422" s="191"/>
      <c r="E422" s="191"/>
      <c r="F422" s="191"/>
      <c r="G422" s="191"/>
      <c r="H422" s="191"/>
      <c r="I422" s="190" t="s">
        <v>15</v>
      </c>
      <c r="J422" s="190"/>
      <c r="K422" s="190"/>
      <c r="L422" s="190"/>
      <c r="M422" s="190"/>
      <c r="N422" s="190"/>
    </row>
    <row r="423" spans="1:14" s="19" customFormat="1" ht="16.5" customHeight="1">
      <c r="A423" s="16"/>
      <c r="B423" s="16"/>
      <c r="C423" s="16"/>
      <c r="D423" s="191"/>
      <c r="E423" s="191"/>
      <c r="F423" s="191"/>
      <c r="G423" s="191"/>
      <c r="H423" s="191"/>
      <c r="I423" s="55" t="e">
        <f aca="true" t="shared" si="67" ref="I423:N423">I419+I421</f>
        <v>#REF!</v>
      </c>
      <c r="J423" s="55" t="e">
        <f t="shared" si="67"/>
        <v>#REF!</v>
      </c>
      <c r="K423" s="55" t="e">
        <f t="shared" si="67"/>
        <v>#REF!</v>
      </c>
      <c r="L423" s="55" t="e">
        <f t="shared" si="67"/>
        <v>#REF!</v>
      </c>
      <c r="M423" s="55" t="e">
        <f t="shared" si="67"/>
        <v>#REF!</v>
      </c>
      <c r="N423" s="55" t="e">
        <f t="shared" si="67"/>
        <v>#REF!</v>
      </c>
    </row>
    <row r="424" spans="1:14" s="34" customFormat="1" ht="15" customHeight="1">
      <c r="A424" s="16"/>
      <c r="B424" s="16"/>
      <c r="C424" s="16"/>
      <c r="D424" s="191" t="s">
        <v>98</v>
      </c>
      <c r="E424" s="191"/>
      <c r="F424" s="191"/>
      <c r="G424" s="191"/>
      <c r="H424" s="191"/>
      <c r="I424" s="132" t="s">
        <v>47</v>
      </c>
      <c r="J424" s="132"/>
      <c r="K424" s="132"/>
      <c r="L424" s="132"/>
      <c r="M424" s="132"/>
      <c r="N424" s="132"/>
    </row>
    <row r="425" spans="1:14" s="34" customFormat="1" ht="16.5" customHeight="1">
      <c r="A425" s="16"/>
      <c r="B425" s="16"/>
      <c r="C425" s="16"/>
      <c r="D425" s="191"/>
      <c r="E425" s="191"/>
      <c r="F425" s="191"/>
      <c r="G425" s="191"/>
      <c r="H425" s="191"/>
      <c r="I425" s="2">
        <v>5760000</v>
      </c>
      <c r="J425" s="5">
        <v>4500000</v>
      </c>
      <c r="K425" s="5">
        <v>4500000</v>
      </c>
      <c r="L425" s="5">
        <v>4483000</v>
      </c>
      <c r="M425" s="5">
        <v>1017000</v>
      </c>
      <c r="N425" s="5">
        <f>I425+J425+K425+L425+M425</f>
        <v>20260000</v>
      </c>
    </row>
    <row r="426" spans="1:14" s="34" customFormat="1" ht="16.5" customHeight="1">
      <c r="A426" s="16"/>
      <c r="B426" s="16"/>
      <c r="C426" s="16"/>
      <c r="D426" s="191"/>
      <c r="E426" s="191"/>
      <c r="F426" s="191"/>
      <c r="G426" s="191"/>
      <c r="H426" s="191"/>
      <c r="I426" s="189" t="s">
        <v>14</v>
      </c>
      <c r="J426" s="189"/>
      <c r="K426" s="189"/>
      <c r="L426" s="189"/>
      <c r="M426" s="189"/>
      <c r="N426" s="189"/>
    </row>
    <row r="427" spans="1:14" s="34" customFormat="1" ht="12.75" customHeight="1">
      <c r="A427" s="16"/>
      <c r="B427" s="16"/>
      <c r="C427" s="16" t="s">
        <v>55</v>
      </c>
      <c r="D427" s="191"/>
      <c r="E427" s="191"/>
      <c r="F427" s="191"/>
      <c r="G427" s="191"/>
      <c r="H427" s="191"/>
      <c r="I427" s="60" t="e">
        <f>SUMIF(#REF!,$C427,#REF!)</f>
        <v>#REF!</v>
      </c>
      <c r="J427" s="60" t="e">
        <f>SUMIF(#REF!,$C427,#REF!)</f>
        <v>#REF!</v>
      </c>
      <c r="K427" s="60" t="e">
        <f>SUMIF(#REF!,$C427,#REF!)</f>
        <v>#REF!</v>
      </c>
      <c r="L427" s="60" t="e">
        <f>SUMIF(#REF!,$C427,#REF!)</f>
        <v>#REF!</v>
      </c>
      <c r="M427" s="60" t="e">
        <f>SUMIF(#REF!,$C427,#REF!)</f>
        <v>#REF!</v>
      </c>
      <c r="N427" s="26" t="e">
        <f>I427+J427+K427+L427+M427</f>
        <v>#REF!</v>
      </c>
    </row>
    <row r="428" spans="1:14" s="34" customFormat="1" ht="14.25" customHeight="1">
      <c r="A428" s="16"/>
      <c r="B428" s="16"/>
      <c r="C428" s="16"/>
      <c r="D428" s="191"/>
      <c r="E428" s="191"/>
      <c r="F428" s="191"/>
      <c r="G428" s="191"/>
      <c r="H428" s="191"/>
      <c r="I428" s="190" t="s">
        <v>15</v>
      </c>
      <c r="J428" s="190"/>
      <c r="K428" s="190"/>
      <c r="L428" s="190"/>
      <c r="M428" s="190"/>
      <c r="N428" s="190"/>
    </row>
    <row r="429" spans="1:14" s="19" customFormat="1" ht="16.5" customHeight="1">
      <c r="A429" s="16"/>
      <c r="B429" s="16"/>
      <c r="C429" s="16"/>
      <c r="D429" s="191"/>
      <c r="E429" s="191"/>
      <c r="F429" s="191"/>
      <c r="G429" s="191"/>
      <c r="H429" s="191"/>
      <c r="I429" s="55" t="e">
        <f aca="true" t="shared" si="68" ref="I429:N429">I425+I427</f>
        <v>#REF!</v>
      </c>
      <c r="J429" s="55" t="e">
        <f t="shared" si="68"/>
        <v>#REF!</v>
      </c>
      <c r="K429" s="55" t="e">
        <f t="shared" si="68"/>
        <v>#REF!</v>
      </c>
      <c r="L429" s="55" t="e">
        <f t="shared" si="68"/>
        <v>#REF!</v>
      </c>
      <c r="M429" s="55" t="e">
        <f t="shared" si="68"/>
        <v>#REF!</v>
      </c>
      <c r="N429" s="55" t="e">
        <f t="shared" si="68"/>
        <v>#REF!</v>
      </c>
    </row>
    <row r="430" spans="1:14" s="34" customFormat="1" ht="15" customHeight="1">
      <c r="A430" s="16"/>
      <c r="B430" s="16"/>
      <c r="C430" s="16"/>
      <c r="D430" s="191" t="s">
        <v>31</v>
      </c>
      <c r="E430" s="191"/>
      <c r="F430" s="191"/>
      <c r="G430" s="191"/>
      <c r="H430" s="191"/>
      <c r="I430" s="132" t="s">
        <v>47</v>
      </c>
      <c r="J430" s="132"/>
      <c r="K430" s="132"/>
      <c r="L430" s="132"/>
      <c r="M430" s="132"/>
      <c r="N430" s="132"/>
    </row>
    <row r="431" spans="1:14" s="34" customFormat="1" ht="16.5" customHeight="1">
      <c r="A431" s="16"/>
      <c r="B431" s="16"/>
      <c r="C431" s="16"/>
      <c r="D431" s="191"/>
      <c r="E431" s="191"/>
      <c r="F431" s="191"/>
      <c r="G431" s="191"/>
      <c r="H431" s="191"/>
      <c r="I431" s="2">
        <v>10193000</v>
      </c>
      <c r="J431" s="5">
        <v>11000000</v>
      </c>
      <c r="K431" s="5">
        <v>10593000</v>
      </c>
      <c r="L431" s="5">
        <v>2400000</v>
      </c>
      <c r="M431" s="5">
        <v>0</v>
      </c>
      <c r="N431" s="5">
        <f>I431+J431+K431+L431+M431</f>
        <v>34186000</v>
      </c>
    </row>
    <row r="432" spans="1:14" s="34" customFormat="1" ht="16.5" customHeight="1">
      <c r="A432" s="16"/>
      <c r="B432" s="16"/>
      <c r="C432" s="16"/>
      <c r="D432" s="191"/>
      <c r="E432" s="191"/>
      <c r="F432" s="191"/>
      <c r="G432" s="191"/>
      <c r="H432" s="191"/>
      <c r="I432" s="189" t="s">
        <v>14</v>
      </c>
      <c r="J432" s="189"/>
      <c r="K432" s="189"/>
      <c r="L432" s="189"/>
      <c r="M432" s="189"/>
      <c r="N432" s="189"/>
    </row>
    <row r="433" spans="1:14" s="34" customFormat="1" ht="12.75" customHeight="1">
      <c r="A433" s="16"/>
      <c r="B433" s="16"/>
      <c r="C433" s="16" t="s">
        <v>56</v>
      </c>
      <c r="D433" s="191"/>
      <c r="E433" s="191"/>
      <c r="F433" s="191"/>
      <c r="G433" s="191"/>
      <c r="H433" s="191"/>
      <c r="I433" s="60" t="e">
        <f>SUMIF(#REF!,$C433,#REF!)</f>
        <v>#REF!</v>
      </c>
      <c r="J433" s="60" t="e">
        <f>SUMIF(#REF!,$C433,#REF!)</f>
        <v>#REF!</v>
      </c>
      <c r="K433" s="60" t="e">
        <f>SUMIF(#REF!,$C433,#REF!)</f>
        <v>#REF!</v>
      </c>
      <c r="L433" s="60" t="e">
        <f>SUMIF(#REF!,$C433,#REF!)</f>
        <v>#REF!</v>
      </c>
      <c r="M433" s="60" t="e">
        <f>SUMIF(#REF!,$C433,#REF!)</f>
        <v>#REF!</v>
      </c>
      <c r="N433" s="26" t="e">
        <f>I433+J433+K433+L433+M433</f>
        <v>#REF!</v>
      </c>
    </row>
    <row r="434" spans="1:14" s="34" customFormat="1" ht="14.25" customHeight="1">
      <c r="A434" s="16"/>
      <c r="B434" s="16"/>
      <c r="C434" s="16"/>
      <c r="D434" s="191"/>
      <c r="E434" s="191"/>
      <c r="F434" s="191"/>
      <c r="G434" s="191"/>
      <c r="H434" s="191"/>
      <c r="I434" s="190" t="s">
        <v>15</v>
      </c>
      <c r="J434" s="190"/>
      <c r="K434" s="190"/>
      <c r="L434" s="190"/>
      <c r="M434" s="190"/>
      <c r="N434" s="190"/>
    </row>
    <row r="435" spans="1:14" s="19" customFormat="1" ht="16.5" customHeight="1">
      <c r="A435" s="16"/>
      <c r="B435" s="16"/>
      <c r="C435" s="16"/>
      <c r="D435" s="191"/>
      <c r="E435" s="191"/>
      <c r="F435" s="191"/>
      <c r="G435" s="191"/>
      <c r="H435" s="191"/>
      <c r="I435" s="55" t="e">
        <f aca="true" t="shared" si="69" ref="I435:N435">I431+I433</f>
        <v>#REF!</v>
      </c>
      <c r="J435" s="55" t="e">
        <f t="shared" si="69"/>
        <v>#REF!</v>
      </c>
      <c r="K435" s="55" t="e">
        <f t="shared" si="69"/>
        <v>#REF!</v>
      </c>
      <c r="L435" s="55" t="e">
        <f t="shared" si="69"/>
        <v>#REF!</v>
      </c>
      <c r="M435" s="55" t="e">
        <f t="shared" si="69"/>
        <v>#REF!</v>
      </c>
      <c r="N435" s="55" t="e">
        <f t="shared" si="69"/>
        <v>#REF!</v>
      </c>
    </row>
    <row r="436" spans="1:14" s="34" customFormat="1" ht="15" customHeight="1">
      <c r="A436" s="16"/>
      <c r="B436" s="16"/>
      <c r="C436" s="16"/>
      <c r="D436" s="191" t="s">
        <v>32</v>
      </c>
      <c r="E436" s="191"/>
      <c r="F436" s="191"/>
      <c r="G436" s="191"/>
      <c r="H436" s="191"/>
      <c r="I436" s="132" t="s">
        <v>47</v>
      </c>
      <c r="J436" s="132"/>
      <c r="K436" s="132"/>
      <c r="L436" s="132"/>
      <c r="M436" s="132"/>
      <c r="N436" s="132"/>
    </row>
    <row r="437" spans="1:14" s="34" customFormat="1" ht="16.5" customHeight="1">
      <c r="A437" s="16"/>
      <c r="B437" s="16"/>
      <c r="C437" s="16"/>
      <c r="D437" s="191"/>
      <c r="E437" s="191"/>
      <c r="F437" s="191"/>
      <c r="G437" s="191"/>
      <c r="H437" s="191"/>
      <c r="I437" s="2"/>
      <c r="J437" s="5"/>
      <c r="K437" s="5"/>
      <c r="L437" s="5"/>
      <c r="M437" s="5"/>
      <c r="N437" s="5">
        <f>I437+J437+K437+L437+M437</f>
        <v>0</v>
      </c>
    </row>
    <row r="438" spans="1:14" s="34" customFormat="1" ht="16.5" customHeight="1">
      <c r="A438" s="16"/>
      <c r="B438" s="16"/>
      <c r="C438" s="16"/>
      <c r="D438" s="191"/>
      <c r="E438" s="191"/>
      <c r="F438" s="191"/>
      <c r="G438" s="191"/>
      <c r="H438" s="191"/>
      <c r="I438" s="189" t="s">
        <v>14</v>
      </c>
      <c r="J438" s="189"/>
      <c r="K438" s="189"/>
      <c r="L438" s="189"/>
      <c r="M438" s="189"/>
      <c r="N438" s="189"/>
    </row>
    <row r="439" spans="1:14" s="34" customFormat="1" ht="12.75" customHeight="1">
      <c r="A439" s="16"/>
      <c r="B439" s="16"/>
      <c r="C439" s="16" t="s">
        <v>57</v>
      </c>
      <c r="D439" s="191"/>
      <c r="E439" s="191"/>
      <c r="F439" s="191"/>
      <c r="G439" s="191"/>
      <c r="H439" s="191"/>
      <c r="I439" s="60" t="e">
        <f>SUMIF(#REF!,$C439,#REF!)</f>
        <v>#REF!</v>
      </c>
      <c r="J439" s="60" t="e">
        <f>SUMIF(#REF!,$C439,#REF!)</f>
        <v>#REF!</v>
      </c>
      <c r="K439" s="60" t="e">
        <f>SUMIF(#REF!,$C439,#REF!)</f>
        <v>#REF!</v>
      </c>
      <c r="L439" s="60" t="e">
        <f>SUMIF(#REF!,$C439,#REF!)</f>
        <v>#REF!</v>
      </c>
      <c r="M439" s="60" t="e">
        <f>SUMIF(#REF!,$C439,#REF!)</f>
        <v>#REF!</v>
      </c>
      <c r="N439" s="26" t="e">
        <f>I439+J439+K439+L439+M439</f>
        <v>#REF!</v>
      </c>
    </row>
    <row r="440" spans="1:14" s="34" customFormat="1" ht="14.25" customHeight="1">
      <c r="A440" s="16"/>
      <c r="B440" s="16"/>
      <c r="C440" s="16"/>
      <c r="D440" s="191"/>
      <c r="E440" s="191"/>
      <c r="F440" s="191"/>
      <c r="G440" s="191"/>
      <c r="H440" s="191"/>
      <c r="I440" s="190" t="s">
        <v>15</v>
      </c>
      <c r="J440" s="190"/>
      <c r="K440" s="190"/>
      <c r="L440" s="190"/>
      <c r="M440" s="190"/>
      <c r="N440" s="190"/>
    </row>
    <row r="441" spans="1:14" s="19" customFormat="1" ht="16.5" customHeight="1">
      <c r="A441" s="16"/>
      <c r="B441" s="16"/>
      <c r="C441" s="16"/>
      <c r="D441" s="191"/>
      <c r="E441" s="191"/>
      <c r="F441" s="191"/>
      <c r="G441" s="191"/>
      <c r="H441" s="191"/>
      <c r="I441" s="55" t="e">
        <f aca="true" t="shared" si="70" ref="I441:N441">I437+I439</f>
        <v>#REF!</v>
      </c>
      <c r="J441" s="55" t="e">
        <f t="shared" si="70"/>
        <v>#REF!</v>
      </c>
      <c r="K441" s="55" t="e">
        <f t="shared" si="70"/>
        <v>#REF!</v>
      </c>
      <c r="L441" s="55" t="e">
        <f t="shared" si="70"/>
        <v>#REF!</v>
      </c>
      <c r="M441" s="55" t="e">
        <f t="shared" si="70"/>
        <v>#REF!</v>
      </c>
      <c r="N441" s="55" t="e">
        <f t="shared" si="70"/>
        <v>#REF!</v>
      </c>
    </row>
    <row r="442" spans="1:14" s="34" customFormat="1" ht="15" customHeight="1">
      <c r="A442" s="16"/>
      <c r="B442" s="16"/>
      <c r="C442" s="16"/>
      <c r="D442" s="191" t="s">
        <v>33</v>
      </c>
      <c r="E442" s="191"/>
      <c r="F442" s="191"/>
      <c r="G442" s="191"/>
      <c r="H442" s="191"/>
      <c r="I442" s="132" t="s">
        <v>47</v>
      </c>
      <c r="J442" s="132"/>
      <c r="K442" s="132"/>
      <c r="L442" s="132"/>
      <c r="M442" s="132"/>
      <c r="N442" s="132"/>
    </row>
    <row r="443" spans="1:14" s="34" customFormat="1" ht="16.5" customHeight="1">
      <c r="A443" s="16"/>
      <c r="B443" s="16"/>
      <c r="C443" s="16"/>
      <c r="D443" s="191"/>
      <c r="E443" s="191"/>
      <c r="F443" s="191"/>
      <c r="G443" s="191"/>
      <c r="H443" s="191"/>
      <c r="I443" s="2">
        <v>30670000</v>
      </c>
      <c r="J443" s="5">
        <v>23535000</v>
      </c>
      <c r="K443" s="5">
        <v>19300000</v>
      </c>
      <c r="L443" s="5">
        <v>14100000</v>
      </c>
      <c r="M443" s="5">
        <v>6000000</v>
      </c>
      <c r="N443" s="5">
        <f>I443+J443+K443+L443+M443</f>
        <v>93605000</v>
      </c>
    </row>
    <row r="444" spans="1:14" s="34" customFormat="1" ht="16.5" customHeight="1">
      <c r="A444" s="16"/>
      <c r="B444" s="16"/>
      <c r="C444" s="16"/>
      <c r="D444" s="191"/>
      <c r="E444" s="191"/>
      <c r="F444" s="191"/>
      <c r="G444" s="191"/>
      <c r="H444" s="191"/>
      <c r="I444" s="189" t="s">
        <v>14</v>
      </c>
      <c r="J444" s="189"/>
      <c r="K444" s="189"/>
      <c r="L444" s="189"/>
      <c r="M444" s="189"/>
      <c r="N444" s="189"/>
    </row>
    <row r="445" spans="1:14" s="34" customFormat="1" ht="12.75" customHeight="1">
      <c r="A445" s="16"/>
      <c r="B445" s="16"/>
      <c r="C445" s="16" t="s">
        <v>58</v>
      </c>
      <c r="D445" s="191"/>
      <c r="E445" s="191"/>
      <c r="F445" s="191"/>
      <c r="G445" s="191"/>
      <c r="H445" s="191"/>
      <c r="I445" s="60" t="e">
        <f>SUMIF(#REF!,$C445,#REF!)</f>
        <v>#REF!</v>
      </c>
      <c r="J445" s="60" t="e">
        <f>SUMIF(#REF!,$C445,#REF!)</f>
        <v>#REF!</v>
      </c>
      <c r="K445" s="60" t="e">
        <f>SUMIF(#REF!,$C445,#REF!)</f>
        <v>#REF!</v>
      </c>
      <c r="L445" s="60" t="e">
        <f>SUMIF(#REF!,$C445,#REF!)</f>
        <v>#REF!</v>
      </c>
      <c r="M445" s="60" t="e">
        <f>SUMIF(#REF!,$C445,#REF!)</f>
        <v>#REF!</v>
      </c>
      <c r="N445" s="26" t="e">
        <f>I445+J445+K445+L445+M445</f>
        <v>#REF!</v>
      </c>
    </row>
    <row r="446" spans="1:14" s="34" customFormat="1" ht="14.25" customHeight="1">
      <c r="A446" s="16"/>
      <c r="B446" s="16"/>
      <c r="C446" s="16"/>
      <c r="D446" s="191"/>
      <c r="E446" s="191"/>
      <c r="F446" s="191"/>
      <c r="G446" s="191"/>
      <c r="H446" s="191"/>
      <c r="I446" s="190" t="s">
        <v>15</v>
      </c>
      <c r="J446" s="190"/>
      <c r="K446" s="190"/>
      <c r="L446" s="190"/>
      <c r="M446" s="190"/>
      <c r="N446" s="190"/>
    </row>
    <row r="447" spans="1:14" s="19" customFormat="1" ht="16.5" customHeight="1">
      <c r="A447" s="16"/>
      <c r="B447" s="16"/>
      <c r="C447" s="16"/>
      <c r="D447" s="191"/>
      <c r="E447" s="191"/>
      <c r="F447" s="191"/>
      <c r="G447" s="191"/>
      <c r="H447" s="191"/>
      <c r="I447" s="55" t="e">
        <f aca="true" t="shared" si="71" ref="I447:N447">I443+I445</f>
        <v>#REF!</v>
      </c>
      <c r="J447" s="55" t="e">
        <f t="shared" si="71"/>
        <v>#REF!</v>
      </c>
      <c r="K447" s="55" t="e">
        <f t="shared" si="71"/>
        <v>#REF!</v>
      </c>
      <c r="L447" s="55" t="e">
        <f t="shared" si="71"/>
        <v>#REF!</v>
      </c>
      <c r="M447" s="55" t="e">
        <f t="shared" si="71"/>
        <v>#REF!</v>
      </c>
      <c r="N447" s="55" t="e">
        <f t="shared" si="71"/>
        <v>#REF!</v>
      </c>
    </row>
    <row r="448" spans="1:14" s="34" customFormat="1" ht="15" customHeight="1">
      <c r="A448" s="16"/>
      <c r="B448" s="16"/>
      <c r="C448" s="16"/>
      <c r="D448" s="191" t="s">
        <v>34</v>
      </c>
      <c r="E448" s="191"/>
      <c r="F448" s="191"/>
      <c r="G448" s="191"/>
      <c r="H448" s="191"/>
      <c r="I448" s="132" t="s">
        <v>47</v>
      </c>
      <c r="J448" s="132"/>
      <c r="K448" s="132"/>
      <c r="L448" s="132"/>
      <c r="M448" s="132"/>
      <c r="N448" s="132"/>
    </row>
    <row r="449" spans="1:14" s="34" customFormat="1" ht="16.5" customHeight="1">
      <c r="A449" s="16"/>
      <c r="B449" s="16"/>
      <c r="C449" s="16"/>
      <c r="D449" s="191"/>
      <c r="E449" s="191"/>
      <c r="F449" s="191"/>
      <c r="G449" s="191"/>
      <c r="H449" s="191"/>
      <c r="I449" s="2"/>
      <c r="J449" s="5"/>
      <c r="K449" s="5"/>
      <c r="L449" s="5"/>
      <c r="M449" s="5"/>
      <c r="N449" s="5">
        <f>I449+J449+K449+L449+M449</f>
        <v>0</v>
      </c>
    </row>
    <row r="450" spans="1:14" s="34" customFormat="1" ht="16.5" customHeight="1">
      <c r="A450" s="16"/>
      <c r="B450" s="16"/>
      <c r="C450" s="16"/>
      <c r="D450" s="191"/>
      <c r="E450" s="191"/>
      <c r="F450" s="191"/>
      <c r="G450" s="191"/>
      <c r="H450" s="191"/>
      <c r="I450" s="189" t="s">
        <v>14</v>
      </c>
      <c r="J450" s="189"/>
      <c r="K450" s="189"/>
      <c r="L450" s="189"/>
      <c r="M450" s="189"/>
      <c r="N450" s="189"/>
    </row>
    <row r="451" spans="1:14" s="34" customFormat="1" ht="12.75" customHeight="1">
      <c r="A451" s="16"/>
      <c r="B451" s="16"/>
      <c r="C451" s="16" t="s">
        <v>49</v>
      </c>
      <c r="D451" s="191"/>
      <c r="E451" s="191"/>
      <c r="F451" s="191"/>
      <c r="G451" s="191"/>
      <c r="H451" s="191"/>
      <c r="I451" s="60" t="e">
        <f>SUMIF(#REF!,$C451,#REF!)</f>
        <v>#REF!</v>
      </c>
      <c r="J451" s="60" t="e">
        <f>SUMIF(#REF!,$C451,#REF!)</f>
        <v>#REF!</v>
      </c>
      <c r="K451" s="60" t="e">
        <f>SUMIF(#REF!,$C451,#REF!)</f>
        <v>#REF!</v>
      </c>
      <c r="L451" s="60" t="e">
        <f>SUMIF(#REF!,$C451,#REF!)</f>
        <v>#REF!</v>
      </c>
      <c r="M451" s="60" t="e">
        <f>SUMIF(#REF!,$C451,#REF!)</f>
        <v>#REF!</v>
      </c>
      <c r="N451" s="26" t="e">
        <f>I451+J451+K451+L451+M451</f>
        <v>#REF!</v>
      </c>
    </row>
    <row r="452" spans="1:14" s="34" customFormat="1" ht="14.25" customHeight="1">
      <c r="A452" s="16"/>
      <c r="B452" s="16"/>
      <c r="C452" s="16"/>
      <c r="D452" s="191"/>
      <c r="E452" s="191"/>
      <c r="F452" s="191"/>
      <c r="G452" s="191"/>
      <c r="H452" s="191"/>
      <c r="I452" s="190" t="s">
        <v>15</v>
      </c>
      <c r="J452" s="190"/>
      <c r="K452" s="190"/>
      <c r="L452" s="190"/>
      <c r="M452" s="190"/>
      <c r="N452" s="190"/>
    </row>
    <row r="453" spans="1:14" s="19" customFormat="1" ht="16.5" customHeight="1">
      <c r="A453" s="16"/>
      <c r="B453" s="16"/>
      <c r="C453" s="16"/>
      <c r="D453" s="191"/>
      <c r="E453" s="191"/>
      <c r="F453" s="191"/>
      <c r="G453" s="191"/>
      <c r="H453" s="191"/>
      <c r="I453" s="55" t="e">
        <f aca="true" t="shared" si="72" ref="I453:N453">I449+I451</f>
        <v>#REF!</v>
      </c>
      <c r="J453" s="55" t="e">
        <f t="shared" si="72"/>
        <v>#REF!</v>
      </c>
      <c r="K453" s="55" t="e">
        <f t="shared" si="72"/>
        <v>#REF!</v>
      </c>
      <c r="L453" s="55" t="e">
        <f t="shared" si="72"/>
        <v>#REF!</v>
      </c>
      <c r="M453" s="55" t="e">
        <f t="shared" si="72"/>
        <v>#REF!</v>
      </c>
      <c r="N453" s="55" t="e">
        <f t="shared" si="72"/>
        <v>#REF!</v>
      </c>
    </row>
    <row r="454" spans="1:14" s="34" customFormat="1" ht="15" customHeight="1">
      <c r="A454" s="16"/>
      <c r="B454" s="16"/>
      <c r="C454" s="16"/>
      <c r="D454" s="191" t="s">
        <v>35</v>
      </c>
      <c r="E454" s="191"/>
      <c r="F454" s="191"/>
      <c r="G454" s="191"/>
      <c r="H454" s="191"/>
      <c r="I454" s="132" t="s">
        <v>47</v>
      </c>
      <c r="J454" s="132"/>
      <c r="K454" s="132"/>
      <c r="L454" s="132"/>
      <c r="M454" s="132"/>
      <c r="N454" s="132"/>
    </row>
    <row r="455" spans="1:14" s="34" customFormat="1" ht="16.5" customHeight="1">
      <c r="A455" s="16"/>
      <c r="B455" s="16"/>
      <c r="C455" s="16"/>
      <c r="D455" s="191"/>
      <c r="E455" s="191"/>
      <c r="F455" s="191"/>
      <c r="G455" s="191"/>
      <c r="H455" s="191"/>
      <c r="I455" s="2"/>
      <c r="J455" s="5"/>
      <c r="K455" s="5"/>
      <c r="L455" s="5"/>
      <c r="M455" s="5"/>
      <c r="N455" s="5">
        <f>I455+J455+K455+L455+M455</f>
        <v>0</v>
      </c>
    </row>
    <row r="456" spans="1:14" s="34" customFormat="1" ht="16.5" customHeight="1">
      <c r="A456" s="16"/>
      <c r="B456" s="16"/>
      <c r="C456" s="16"/>
      <c r="D456" s="191"/>
      <c r="E456" s="191"/>
      <c r="F456" s="191"/>
      <c r="G456" s="191"/>
      <c r="H456" s="191"/>
      <c r="I456" s="189" t="s">
        <v>14</v>
      </c>
      <c r="J456" s="189"/>
      <c r="K456" s="189"/>
      <c r="L456" s="189"/>
      <c r="M456" s="189"/>
      <c r="N456" s="189"/>
    </row>
    <row r="457" spans="1:14" s="34" customFormat="1" ht="12.75" customHeight="1">
      <c r="A457" s="16"/>
      <c r="B457" s="16"/>
      <c r="C457" s="16" t="s">
        <v>59</v>
      </c>
      <c r="D457" s="191"/>
      <c r="E457" s="191"/>
      <c r="F457" s="191"/>
      <c r="G457" s="191"/>
      <c r="H457" s="191"/>
      <c r="I457" s="60" t="e">
        <f>SUMIF(#REF!,$C457,#REF!)</f>
        <v>#REF!</v>
      </c>
      <c r="J457" s="60" t="e">
        <f>SUMIF(#REF!,$C457,#REF!)</f>
        <v>#REF!</v>
      </c>
      <c r="K457" s="60" t="e">
        <f>SUMIF(#REF!,$C457,#REF!)</f>
        <v>#REF!</v>
      </c>
      <c r="L457" s="60" t="e">
        <f>SUMIF(#REF!,$C457,#REF!)</f>
        <v>#REF!</v>
      </c>
      <c r="M457" s="60" t="e">
        <f>SUMIF(#REF!,$C457,#REF!)</f>
        <v>#REF!</v>
      </c>
      <c r="N457" s="26" t="e">
        <f>I457+J457+K457+L457+M457</f>
        <v>#REF!</v>
      </c>
    </row>
    <row r="458" spans="1:14" s="34" customFormat="1" ht="14.25" customHeight="1">
      <c r="A458" s="16"/>
      <c r="B458" s="16"/>
      <c r="C458" s="16"/>
      <c r="D458" s="191"/>
      <c r="E458" s="191"/>
      <c r="F458" s="191"/>
      <c r="G458" s="191"/>
      <c r="H458" s="191"/>
      <c r="I458" s="190" t="s">
        <v>15</v>
      </c>
      <c r="J458" s="190"/>
      <c r="K458" s="190"/>
      <c r="L458" s="190"/>
      <c r="M458" s="190"/>
      <c r="N458" s="190"/>
    </row>
    <row r="459" spans="1:14" s="19" customFormat="1" ht="16.5" customHeight="1">
      <c r="A459" s="16"/>
      <c r="B459" s="16"/>
      <c r="C459" s="16"/>
      <c r="D459" s="191"/>
      <c r="E459" s="191"/>
      <c r="F459" s="191"/>
      <c r="G459" s="191"/>
      <c r="H459" s="191"/>
      <c r="I459" s="55" t="e">
        <f aca="true" t="shared" si="73" ref="I459:N459">I455+I457</f>
        <v>#REF!</v>
      </c>
      <c r="J459" s="55" t="e">
        <f t="shared" si="73"/>
        <v>#REF!</v>
      </c>
      <c r="K459" s="55" t="e">
        <f t="shared" si="73"/>
        <v>#REF!</v>
      </c>
      <c r="L459" s="55" t="e">
        <f t="shared" si="73"/>
        <v>#REF!</v>
      </c>
      <c r="M459" s="55" t="e">
        <f t="shared" si="73"/>
        <v>#REF!</v>
      </c>
      <c r="N459" s="55" t="e">
        <f t="shared" si="73"/>
        <v>#REF!</v>
      </c>
    </row>
    <row r="460" spans="1:14" s="19" customFormat="1" ht="27" customHeight="1">
      <c r="A460" s="16"/>
      <c r="B460" s="16"/>
      <c r="C460" s="16"/>
      <c r="D460" s="192" t="s">
        <v>76</v>
      </c>
      <c r="E460" s="192"/>
      <c r="F460" s="192"/>
      <c r="G460" s="192"/>
      <c r="H460" s="192"/>
      <c r="I460" s="192"/>
      <c r="J460" s="192"/>
      <c r="K460" s="192"/>
      <c r="L460" s="192"/>
      <c r="M460" s="192"/>
      <c r="N460" s="192"/>
    </row>
    <row r="461" spans="1:14" s="34" customFormat="1" ht="15" customHeight="1">
      <c r="A461" s="16"/>
      <c r="B461" s="16"/>
      <c r="C461" s="16"/>
      <c r="D461" s="191" t="s">
        <v>92</v>
      </c>
      <c r="E461" s="191"/>
      <c r="F461" s="191"/>
      <c r="G461" s="191"/>
      <c r="H461" s="191"/>
      <c r="I461" s="132" t="s">
        <v>47</v>
      </c>
      <c r="J461" s="132"/>
      <c r="K461" s="132"/>
      <c r="L461" s="132"/>
      <c r="M461" s="132"/>
      <c r="N461" s="132"/>
    </row>
    <row r="462" spans="1:14" s="34" customFormat="1" ht="16.5" customHeight="1">
      <c r="A462" s="16"/>
      <c r="B462" s="16"/>
      <c r="C462" s="16"/>
      <c r="D462" s="191"/>
      <c r="E462" s="191"/>
      <c r="F462" s="191"/>
      <c r="G462" s="191"/>
      <c r="H462" s="191"/>
      <c r="I462" s="2">
        <v>21824000</v>
      </c>
      <c r="J462" s="5">
        <v>25080000</v>
      </c>
      <c r="K462" s="5">
        <v>18507000</v>
      </c>
      <c r="L462" s="5">
        <v>11869000</v>
      </c>
      <c r="M462" s="5">
        <v>9400000</v>
      </c>
      <c r="N462" s="5">
        <f>I462+J462+K462+L462+M462</f>
        <v>86680000</v>
      </c>
    </row>
    <row r="463" spans="1:14" s="34" customFormat="1" ht="16.5" customHeight="1">
      <c r="A463" s="16"/>
      <c r="B463" s="16"/>
      <c r="C463" s="16"/>
      <c r="D463" s="191"/>
      <c r="E463" s="191"/>
      <c r="F463" s="191"/>
      <c r="G463" s="191"/>
      <c r="H463" s="191"/>
      <c r="I463" s="189" t="s">
        <v>14</v>
      </c>
      <c r="J463" s="189"/>
      <c r="K463" s="189"/>
      <c r="L463" s="189"/>
      <c r="M463" s="189"/>
      <c r="N463" s="189"/>
    </row>
    <row r="464" spans="1:14" s="34" customFormat="1" ht="12.75" customHeight="1">
      <c r="A464" s="16"/>
      <c r="B464" s="16"/>
      <c r="C464" s="16" t="s">
        <v>48</v>
      </c>
      <c r="D464" s="191"/>
      <c r="E464" s="191"/>
      <c r="F464" s="191"/>
      <c r="G464" s="191"/>
      <c r="H464" s="191"/>
      <c r="I464" s="60" t="e">
        <f>SUMIF(#REF!,$C464,#REF!)</f>
        <v>#REF!</v>
      </c>
      <c r="J464" s="60" t="e">
        <f>SUMIF(#REF!,$C464,#REF!)</f>
        <v>#REF!</v>
      </c>
      <c r="K464" s="60" t="e">
        <f>SUMIF(#REF!,$C464,#REF!)</f>
        <v>#REF!</v>
      </c>
      <c r="L464" s="60" t="e">
        <f>SUMIF(#REF!,$C464,#REF!)</f>
        <v>#REF!</v>
      </c>
      <c r="M464" s="60" t="e">
        <f>SUMIF(#REF!,$C464,#REF!)</f>
        <v>#REF!</v>
      </c>
      <c r="N464" s="26" t="e">
        <f>I464+J464+K464+L464+M464</f>
        <v>#REF!</v>
      </c>
    </row>
    <row r="465" spans="1:14" s="34" customFormat="1" ht="14.25" customHeight="1">
      <c r="A465" s="16"/>
      <c r="B465" s="16"/>
      <c r="C465" s="16"/>
      <c r="D465" s="191"/>
      <c r="E465" s="191"/>
      <c r="F465" s="191"/>
      <c r="G465" s="191"/>
      <c r="H465" s="191"/>
      <c r="I465" s="190" t="s">
        <v>15</v>
      </c>
      <c r="J465" s="190"/>
      <c r="K465" s="190"/>
      <c r="L465" s="190"/>
      <c r="M465" s="190"/>
      <c r="N465" s="190"/>
    </row>
    <row r="466" spans="1:14" s="19" customFormat="1" ht="16.5" customHeight="1">
      <c r="A466" s="16"/>
      <c r="B466" s="16"/>
      <c r="C466" s="16"/>
      <c r="D466" s="191"/>
      <c r="E466" s="191"/>
      <c r="F466" s="191"/>
      <c r="G466" s="191"/>
      <c r="H466" s="191"/>
      <c r="I466" s="55" t="e">
        <f aca="true" t="shared" si="74" ref="I466:N466">I462+I464</f>
        <v>#REF!</v>
      </c>
      <c r="J466" s="55" t="e">
        <f t="shared" si="74"/>
        <v>#REF!</v>
      </c>
      <c r="K466" s="55" t="e">
        <f t="shared" si="74"/>
        <v>#REF!</v>
      </c>
      <c r="L466" s="55" t="e">
        <f t="shared" si="74"/>
        <v>#REF!</v>
      </c>
      <c r="M466" s="55" t="e">
        <f t="shared" si="74"/>
        <v>#REF!</v>
      </c>
      <c r="N466" s="55" t="e">
        <f t="shared" si="74"/>
        <v>#REF!</v>
      </c>
    </row>
    <row r="467" spans="1:14" s="34" customFormat="1" ht="15" customHeight="1">
      <c r="A467" s="16"/>
      <c r="B467" s="16"/>
      <c r="C467" s="16"/>
      <c r="D467" s="191" t="s">
        <v>93</v>
      </c>
      <c r="E467" s="191"/>
      <c r="F467" s="191"/>
      <c r="G467" s="191"/>
      <c r="H467" s="191"/>
      <c r="I467" s="132" t="s">
        <v>47</v>
      </c>
      <c r="J467" s="132"/>
      <c r="K467" s="132"/>
      <c r="L467" s="132"/>
      <c r="M467" s="132"/>
      <c r="N467" s="132"/>
    </row>
    <row r="468" spans="1:14" s="34" customFormat="1" ht="16.5" customHeight="1">
      <c r="A468" s="16"/>
      <c r="B468" s="16"/>
      <c r="C468" s="16"/>
      <c r="D468" s="191"/>
      <c r="E468" s="191"/>
      <c r="F468" s="191"/>
      <c r="G468" s="191"/>
      <c r="H468" s="191"/>
      <c r="I468" s="2"/>
      <c r="J468" s="5"/>
      <c r="K468" s="5"/>
      <c r="L468" s="5"/>
      <c r="M468" s="5"/>
      <c r="N468" s="5">
        <f>I468+J468+K468+L468+M468</f>
        <v>0</v>
      </c>
    </row>
    <row r="469" spans="1:14" s="34" customFormat="1" ht="16.5" customHeight="1">
      <c r="A469" s="16"/>
      <c r="B469" s="16"/>
      <c r="C469" s="16"/>
      <c r="D469" s="191"/>
      <c r="E469" s="191"/>
      <c r="F469" s="191"/>
      <c r="G469" s="191"/>
      <c r="H469" s="191"/>
      <c r="I469" s="189" t="s">
        <v>14</v>
      </c>
      <c r="J469" s="189"/>
      <c r="K469" s="189"/>
      <c r="L469" s="189"/>
      <c r="M469" s="189"/>
      <c r="N469" s="189"/>
    </row>
    <row r="470" spans="1:14" s="34" customFormat="1" ht="12.75" customHeight="1">
      <c r="A470" s="16"/>
      <c r="B470" s="16"/>
      <c r="C470" s="16" t="s">
        <v>50</v>
      </c>
      <c r="D470" s="191"/>
      <c r="E470" s="191"/>
      <c r="F470" s="191"/>
      <c r="G470" s="191"/>
      <c r="H470" s="191"/>
      <c r="I470" s="60" t="e">
        <f>SUMIF(#REF!,$C470,#REF!)</f>
        <v>#REF!</v>
      </c>
      <c r="J470" s="60" t="e">
        <f>SUMIF(#REF!,$C470,#REF!)</f>
        <v>#REF!</v>
      </c>
      <c r="K470" s="60" t="e">
        <f>SUMIF(#REF!,$C470,#REF!)</f>
        <v>#REF!</v>
      </c>
      <c r="L470" s="60" t="e">
        <f>SUMIF(#REF!,$C470,#REF!)</f>
        <v>#REF!</v>
      </c>
      <c r="M470" s="60" t="e">
        <f>SUMIF(#REF!,$C470,#REF!)</f>
        <v>#REF!</v>
      </c>
      <c r="N470" s="26" t="e">
        <f>I470+J470+K470+L470+M470</f>
        <v>#REF!</v>
      </c>
    </row>
    <row r="471" spans="1:14" s="34" customFormat="1" ht="14.25" customHeight="1">
      <c r="A471" s="16"/>
      <c r="B471" s="16"/>
      <c r="C471" s="16"/>
      <c r="D471" s="191"/>
      <c r="E471" s="191"/>
      <c r="F471" s="191"/>
      <c r="G471" s="191"/>
      <c r="H471" s="191"/>
      <c r="I471" s="190" t="s">
        <v>15</v>
      </c>
      <c r="J471" s="190"/>
      <c r="K471" s="190"/>
      <c r="L471" s="190"/>
      <c r="M471" s="190"/>
      <c r="N471" s="190"/>
    </row>
    <row r="472" spans="1:14" s="19" customFormat="1" ht="16.5" customHeight="1">
      <c r="A472" s="16"/>
      <c r="B472" s="16"/>
      <c r="C472" s="16"/>
      <c r="D472" s="191"/>
      <c r="E472" s="191"/>
      <c r="F472" s="191"/>
      <c r="G472" s="191"/>
      <c r="H472" s="191"/>
      <c r="I472" s="55" t="e">
        <f aca="true" t="shared" si="75" ref="I472:N472">I468+I470</f>
        <v>#REF!</v>
      </c>
      <c r="J472" s="55" t="e">
        <f t="shared" si="75"/>
        <v>#REF!</v>
      </c>
      <c r="K472" s="55" t="e">
        <f t="shared" si="75"/>
        <v>#REF!</v>
      </c>
      <c r="L472" s="55" t="e">
        <f t="shared" si="75"/>
        <v>#REF!</v>
      </c>
      <c r="M472" s="55" t="e">
        <f t="shared" si="75"/>
        <v>#REF!</v>
      </c>
      <c r="N472" s="55" t="e">
        <f t="shared" si="75"/>
        <v>#REF!</v>
      </c>
    </row>
    <row r="473" spans="1:14" s="34" customFormat="1" ht="15" customHeight="1">
      <c r="A473" s="16"/>
      <c r="B473" s="16"/>
      <c r="C473" s="16"/>
      <c r="D473" s="191" t="s">
        <v>94</v>
      </c>
      <c r="E473" s="191"/>
      <c r="F473" s="191"/>
      <c r="G473" s="191"/>
      <c r="H473" s="191"/>
      <c r="I473" s="132" t="s">
        <v>47</v>
      </c>
      <c r="J473" s="132"/>
      <c r="K473" s="132"/>
      <c r="L473" s="132"/>
      <c r="M473" s="132"/>
      <c r="N473" s="132"/>
    </row>
    <row r="474" spans="1:14" s="34" customFormat="1" ht="16.5" customHeight="1">
      <c r="A474" s="16"/>
      <c r="B474" s="16"/>
      <c r="C474" s="16"/>
      <c r="D474" s="191"/>
      <c r="E474" s="191"/>
      <c r="F474" s="191"/>
      <c r="G474" s="191"/>
      <c r="H474" s="191"/>
      <c r="I474" s="2"/>
      <c r="J474" s="5"/>
      <c r="K474" s="5"/>
      <c r="L474" s="5"/>
      <c r="M474" s="5"/>
      <c r="N474" s="5">
        <f>I474+J474+K474+L474+M474</f>
        <v>0</v>
      </c>
    </row>
    <row r="475" spans="1:14" s="34" customFormat="1" ht="16.5" customHeight="1">
      <c r="A475" s="16"/>
      <c r="B475" s="16"/>
      <c r="C475" s="16"/>
      <c r="D475" s="191"/>
      <c r="E475" s="191"/>
      <c r="F475" s="191"/>
      <c r="G475" s="191"/>
      <c r="H475" s="191"/>
      <c r="I475" s="189" t="s">
        <v>14</v>
      </c>
      <c r="J475" s="189"/>
      <c r="K475" s="189"/>
      <c r="L475" s="189"/>
      <c r="M475" s="189"/>
      <c r="N475" s="189"/>
    </row>
    <row r="476" spans="1:14" s="34" customFormat="1" ht="12.75" customHeight="1">
      <c r="A476" s="16"/>
      <c r="B476" s="16"/>
      <c r="C476" s="16" t="s">
        <v>51</v>
      </c>
      <c r="D476" s="191"/>
      <c r="E476" s="191"/>
      <c r="F476" s="191"/>
      <c r="G476" s="191"/>
      <c r="H476" s="191"/>
      <c r="I476" s="60" t="e">
        <f>SUMIF(#REF!,$C476,#REF!)</f>
        <v>#REF!</v>
      </c>
      <c r="J476" s="60" t="e">
        <f>SUMIF(#REF!,$C476,#REF!)</f>
        <v>#REF!</v>
      </c>
      <c r="K476" s="60" t="e">
        <f>SUMIF(#REF!,$C476,#REF!)</f>
        <v>#REF!</v>
      </c>
      <c r="L476" s="60" t="e">
        <f>SUMIF(#REF!,$C476,#REF!)</f>
        <v>#REF!</v>
      </c>
      <c r="M476" s="60" t="e">
        <f>SUMIF(#REF!,$C476,#REF!)</f>
        <v>#REF!</v>
      </c>
      <c r="N476" s="26" t="e">
        <f>I476+J476+K476+L476+M476</f>
        <v>#REF!</v>
      </c>
    </row>
    <row r="477" spans="1:14" s="34" customFormat="1" ht="14.25" customHeight="1">
      <c r="A477" s="16"/>
      <c r="B477" s="16"/>
      <c r="C477" s="16"/>
      <c r="D477" s="191"/>
      <c r="E477" s="191"/>
      <c r="F477" s="191"/>
      <c r="G477" s="191"/>
      <c r="H477" s="191"/>
      <c r="I477" s="190" t="s">
        <v>15</v>
      </c>
      <c r="J477" s="190"/>
      <c r="K477" s="190"/>
      <c r="L477" s="190"/>
      <c r="M477" s="190"/>
      <c r="N477" s="190"/>
    </row>
    <row r="478" spans="1:14" s="19" customFormat="1" ht="16.5" customHeight="1">
      <c r="A478" s="16"/>
      <c r="B478" s="16"/>
      <c r="C478" s="16"/>
      <c r="D478" s="191"/>
      <c r="E478" s="191"/>
      <c r="F478" s="191"/>
      <c r="G478" s="191"/>
      <c r="H478" s="191"/>
      <c r="I478" s="55" t="e">
        <f aca="true" t="shared" si="76" ref="I478:N478">I474+I476</f>
        <v>#REF!</v>
      </c>
      <c r="J478" s="55" t="e">
        <f t="shared" si="76"/>
        <v>#REF!</v>
      </c>
      <c r="K478" s="55" t="e">
        <f t="shared" si="76"/>
        <v>#REF!</v>
      </c>
      <c r="L478" s="55" t="e">
        <f t="shared" si="76"/>
        <v>#REF!</v>
      </c>
      <c r="M478" s="55" t="e">
        <f t="shared" si="76"/>
        <v>#REF!</v>
      </c>
      <c r="N478" s="55" t="e">
        <f t="shared" si="76"/>
        <v>#REF!</v>
      </c>
    </row>
    <row r="479" spans="1:14" s="34" customFormat="1" ht="15" customHeight="1">
      <c r="A479" s="16"/>
      <c r="B479" s="16"/>
      <c r="C479" s="16"/>
      <c r="D479" s="191" t="s">
        <v>95</v>
      </c>
      <c r="E479" s="191"/>
      <c r="F479" s="191"/>
      <c r="G479" s="191"/>
      <c r="H479" s="191"/>
      <c r="I479" s="132" t="s">
        <v>47</v>
      </c>
      <c r="J479" s="132"/>
      <c r="K479" s="132"/>
      <c r="L479" s="132"/>
      <c r="M479" s="132"/>
      <c r="N479" s="132"/>
    </row>
    <row r="480" spans="1:14" s="34" customFormat="1" ht="16.5" customHeight="1">
      <c r="A480" s="16"/>
      <c r="B480" s="16"/>
      <c r="C480" s="16"/>
      <c r="D480" s="191"/>
      <c r="E480" s="191"/>
      <c r="F480" s="191"/>
      <c r="G480" s="191"/>
      <c r="H480" s="191"/>
      <c r="I480" s="2"/>
      <c r="J480" s="5"/>
      <c r="K480" s="5"/>
      <c r="L480" s="5"/>
      <c r="M480" s="5"/>
      <c r="N480" s="5">
        <f>I480+J480+K480+L480+M480</f>
        <v>0</v>
      </c>
    </row>
    <row r="481" spans="1:14" s="34" customFormat="1" ht="16.5" customHeight="1">
      <c r="A481" s="16"/>
      <c r="B481" s="16"/>
      <c r="C481" s="16"/>
      <c r="D481" s="191"/>
      <c r="E481" s="191"/>
      <c r="F481" s="191"/>
      <c r="G481" s="191"/>
      <c r="H481" s="191"/>
      <c r="I481" s="189" t="s">
        <v>14</v>
      </c>
      <c r="J481" s="189"/>
      <c r="K481" s="189"/>
      <c r="L481" s="189"/>
      <c r="M481" s="189"/>
      <c r="N481" s="189"/>
    </row>
    <row r="482" spans="1:14" s="34" customFormat="1" ht="12.75" customHeight="1">
      <c r="A482" s="16"/>
      <c r="B482" s="16"/>
      <c r="C482" s="16" t="s">
        <v>52</v>
      </c>
      <c r="D482" s="191"/>
      <c r="E482" s="191"/>
      <c r="F482" s="191"/>
      <c r="G482" s="191"/>
      <c r="H482" s="191"/>
      <c r="I482" s="60" t="e">
        <f>SUMIF(#REF!,$C482,#REF!)</f>
        <v>#REF!</v>
      </c>
      <c r="J482" s="60" t="e">
        <f>SUMIF(#REF!,$C482,#REF!)</f>
        <v>#REF!</v>
      </c>
      <c r="K482" s="60" t="e">
        <f>SUMIF(#REF!,$C482,#REF!)</f>
        <v>#REF!</v>
      </c>
      <c r="L482" s="60" t="e">
        <f>SUMIF(#REF!,$C482,#REF!)</f>
        <v>#REF!</v>
      </c>
      <c r="M482" s="60" t="e">
        <f>SUMIF(#REF!,$C482,#REF!)</f>
        <v>#REF!</v>
      </c>
      <c r="N482" s="26" t="e">
        <f>I482+J482+K482+L482+M482</f>
        <v>#REF!</v>
      </c>
    </row>
    <row r="483" spans="1:14" s="34" customFormat="1" ht="14.25" customHeight="1">
      <c r="A483" s="16"/>
      <c r="B483" s="16"/>
      <c r="C483" s="16"/>
      <c r="D483" s="191"/>
      <c r="E483" s="191"/>
      <c r="F483" s="191"/>
      <c r="G483" s="191"/>
      <c r="H483" s="191"/>
      <c r="I483" s="190" t="s">
        <v>15</v>
      </c>
      <c r="J483" s="190"/>
      <c r="K483" s="190"/>
      <c r="L483" s="190"/>
      <c r="M483" s="190"/>
      <c r="N483" s="190"/>
    </row>
    <row r="484" spans="1:14" s="19" customFormat="1" ht="16.5" customHeight="1">
      <c r="A484" s="16"/>
      <c r="B484" s="16"/>
      <c r="C484" s="16"/>
      <c r="D484" s="191"/>
      <c r="E484" s="191"/>
      <c r="F484" s="191"/>
      <c r="G484" s="191"/>
      <c r="H484" s="191"/>
      <c r="I484" s="55" t="e">
        <f aca="true" t="shared" si="77" ref="I484:N484">I480+I482</f>
        <v>#REF!</v>
      </c>
      <c r="J484" s="55" t="e">
        <f t="shared" si="77"/>
        <v>#REF!</v>
      </c>
      <c r="K484" s="55" t="e">
        <f t="shared" si="77"/>
        <v>#REF!</v>
      </c>
      <c r="L484" s="55" t="e">
        <f t="shared" si="77"/>
        <v>#REF!</v>
      </c>
      <c r="M484" s="55" t="e">
        <f t="shared" si="77"/>
        <v>#REF!</v>
      </c>
      <c r="N484" s="55" t="e">
        <f t="shared" si="77"/>
        <v>#REF!</v>
      </c>
    </row>
    <row r="485" spans="1:14" s="34" customFormat="1" ht="15" customHeight="1">
      <c r="A485" s="16"/>
      <c r="B485" s="16"/>
      <c r="C485" s="16"/>
      <c r="D485" s="191" t="s">
        <v>96</v>
      </c>
      <c r="E485" s="191"/>
      <c r="F485" s="191"/>
      <c r="G485" s="191"/>
      <c r="H485" s="191"/>
      <c r="I485" s="132" t="s">
        <v>47</v>
      </c>
      <c r="J485" s="132"/>
      <c r="K485" s="132"/>
      <c r="L485" s="132"/>
      <c r="M485" s="132"/>
      <c r="N485" s="132"/>
    </row>
    <row r="486" spans="1:14" s="34" customFormat="1" ht="16.5" customHeight="1">
      <c r="A486" s="16"/>
      <c r="B486" s="16"/>
      <c r="C486" s="16"/>
      <c r="D486" s="191"/>
      <c r="E486" s="191"/>
      <c r="F486" s="191"/>
      <c r="G486" s="191"/>
      <c r="H486" s="191"/>
      <c r="I486" s="2">
        <v>2130000</v>
      </c>
      <c r="J486" s="5">
        <v>12000000</v>
      </c>
      <c r="K486" s="5">
        <v>14400000</v>
      </c>
      <c r="L486" s="5"/>
      <c r="M486" s="5"/>
      <c r="N486" s="5">
        <f>I486+J486+K486+L486+M486</f>
        <v>28530000</v>
      </c>
    </row>
    <row r="487" spans="1:14" s="34" customFormat="1" ht="16.5" customHeight="1">
      <c r="A487" s="16"/>
      <c r="B487" s="16"/>
      <c r="C487" s="16"/>
      <c r="D487" s="191"/>
      <c r="E487" s="191"/>
      <c r="F487" s="191"/>
      <c r="G487" s="191"/>
      <c r="H487" s="191"/>
      <c r="I487" s="189" t="s">
        <v>14</v>
      </c>
      <c r="J487" s="189"/>
      <c r="K487" s="189"/>
      <c r="L487" s="189"/>
      <c r="M487" s="189"/>
      <c r="N487" s="189"/>
    </row>
    <row r="488" spans="1:14" s="34" customFormat="1" ht="12.75" customHeight="1">
      <c r="A488" s="16"/>
      <c r="B488" s="16"/>
      <c r="C488" s="16" t="s">
        <v>53</v>
      </c>
      <c r="D488" s="191"/>
      <c r="E488" s="191"/>
      <c r="F488" s="191"/>
      <c r="G488" s="191"/>
      <c r="H488" s="191"/>
      <c r="I488" s="60" t="e">
        <f>SUMIF(#REF!,$C488,#REF!)</f>
        <v>#REF!</v>
      </c>
      <c r="J488" s="60" t="e">
        <f>SUMIF(#REF!,$C488,#REF!)</f>
        <v>#REF!</v>
      </c>
      <c r="K488" s="60" t="e">
        <f>SUMIF(#REF!,$C488,#REF!)</f>
        <v>#REF!</v>
      </c>
      <c r="L488" s="60" t="e">
        <f>SUMIF(#REF!,$C488,#REF!)</f>
        <v>#REF!</v>
      </c>
      <c r="M488" s="60" t="e">
        <f>SUMIF(#REF!,$C488,#REF!)</f>
        <v>#REF!</v>
      </c>
      <c r="N488" s="26" t="e">
        <f>I488+J488+K488+L488+M488</f>
        <v>#REF!</v>
      </c>
    </row>
    <row r="489" spans="1:14" s="34" customFormat="1" ht="14.25" customHeight="1">
      <c r="A489" s="16"/>
      <c r="B489" s="16"/>
      <c r="C489" s="16"/>
      <c r="D489" s="191"/>
      <c r="E489" s="191"/>
      <c r="F489" s="191"/>
      <c r="G489" s="191"/>
      <c r="H489" s="191"/>
      <c r="I489" s="190" t="s">
        <v>15</v>
      </c>
      <c r="J489" s="190"/>
      <c r="K489" s="190"/>
      <c r="L489" s="190"/>
      <c r="M489" s="190"/>
      <c r="N489" s="190"/>
    </row>
    <row r="490" spans="1:14" s="19" customFormat="1" ht="16.5" customHeight="1">
      <c r="A490" s="16"/>
      <c r="B490" s="16"/>
      <c r="C490" s="16"/>
      <c r="D490" s="191"/>
      <c r="E490" s="191"/>
      <c r="F490" s="191"/>
      <c r="G490" s="191"/>
      <c r="H490" s="191"/>
      <c r="I490" s="55" t="e">
        <f aca="true" t="shared" si="78" ref="I490:N490">I486+I488</f>
        <v>#REF!</v>
      </c>
      <c r="J490" s="55" t="e">
        <f t="shared" si="78"/>
        <v>#REF!</v>
      </c>
      <c r="K490" s="55" t="e">
        <f t="shared" si="78"/>
        <v>#REF!</v>
      </c>
      <c r="L490" s="55" t="e">
        <f t="shared" si="78"/>
        <v>#REF!</v>
      </c>
      <c r="M490" s="55" t="e">
        <f t="shared" si="78"/>
        <v>#REF!</v>
      </c>
      <c r="N490" s="55" t="e">
        <f t="shared" si="78"/>
        <v>#REF!</v>
      </c>
    </row>
    <row r="491" spans="1:14" s="34" customFormat="1" ht="15" customHeight="1">
      <c r="A491" s="16"/>
      <c r="B491" s="16"/>
      <c r="C491" s="16"/>
      <c r="D491" s="191" t="s">
        <v>97</v>
      </c>
      <c r="E491" s="191"/>
      <c r="F491" s="191"/>
      <c r="G491" s="191"/>
      <c r="H491" s="191"/>
      <c r="I491" s="132" t="s">
        <v>47</v>
      </c>
      <c r="J491" s="132"/>
      <c r="K491" s="132"/>
      <c r="L491" s="132"/>
      <c r="M491" s="132"/>
      <c r="N491" s="132"/>
    </row>
    <row r="492" spans="1:14" s="34" customFormat="1" ht="16.5" customHeight="1">
      <c r="A492" s="16"/>
      <c r="B492" s="16"/>
      <c r="C492" s="16"/>
      <c r="D492" s="191"/>
      <c r="E492" s="191"/>
      <c r="F492" s="191"/>
      <c r="G492" s="191"/>
      <c r="H492" s="191"/>
      <c r="I492" s="2">
        <v>200000</v>
      </c>
      <c r="J492" s="5"/>
      <c r="K492" s="5"/>
      <c r="L492" s="5"/>
      <c r="M492" s="5"/>
      <c r="N492" s="5">
        <f>I492+J492+K492+L492+M492</f>
        <v>200000</v>
      </c>
    </row>
    <row r="493" spans="1:14" s="34" customFormat="1" ht="16.5" customHeight="1">
      <c r="A493" s="16"/>
      <c r="B493" s="16"/>
      <c r="C493" s="16"/>
      <c r="D493" s="191"/>
      <c r="E493" s="191"/>
      <c r="F493" s="191"/>
      <c r="G493" s="191"/>
      <c r="H493" s="191"/>
      <c r="I493" s="189" t="s">
        <v>14</v>
      </c>
      <c r="J493" s="189"/>
      <c r="K493" s="189"/>
      <c r="L493" s="189"/>
      <c r="M493" s="189"/>
      <c r="N493" s="189"/>
    </row>
    <row r="494" spans="1:14" s="34" customFormat="1" ht="12.75" customHeight="1">
      <c r="A494" s="16"/>
      <c r="B494" s="16"/>
      <c r="C494" s="16" t="s">
        <v>54</v>
      </c>
      <c r="D494" s="191"/>
      <c r="E494" s="191"/>
      <c r="F494" s="191"/>
      <c r="G494" s="191"/>
      <c r="H494" s="191"/>
      <c r="I494" s="60" t="e">
        <f>SUMIF(#REF!,$C494,#REF!)</f>
        <v>#REF!</v>
      </c>
      <c r="J494" s="60" t="e">
        <f>SUMIF(#REF!,$C494,#REF!)</f>
        <v>#REF!</v>
      </c>
      <c r="K494" s="60" t="e">
        <f>SUMIF(#REF!,$C494,#REF!)</f>
        <v>#REF!</v>
      </c>
      <c r="L494" s="60" t="e">
        <f>SUMIF(#REF!,$C494,#REF!)</f>
        <v>#REF!</v>
      </c>
      <c r="M494" s="60" t="e">
        <f>SUMIF(#REF!,$C494,#REF!)</f>
        <v>#REF!</v>
      </c>
      <c r="N494" s="26" t="e">
        <f>I494+J494+K494+L494+M494</f>
        <v>#REF!</v>
      </c>
    </row>
    <row r="495" spans="1:14" s="34" customFormat="1" ht="14.25" customHeight="1">
      <c r="A495" s="16"/>
      <c r="B495" s="16"/>
      <c r="C495" s="16"/>
      <c r="D495" s="191"/>
      <c r="E495" s="191"/>
      <c r="F495" s="191"/>
      <c r="G495" s="191"/>
      <c r="H495" s="191"/>
      <c r="I495" s="190" t="s">
        <v>15</v>
      </c>
      <c r="J495" s="190"/>
      <c r="K495" s="190"/>
      <c r="L495" s="190"/>
      <c r="M495" s="190"/>
      <c r="N495" s="190"/>
    </row>
    <row r="496" spans="1:14" s="19" customFormat="1" ht="16.5" customHeight="1">
      <c r="A496" s="16"/>
      <c r="B496" s="16"/>
      <c r="C496" s="16"/>
      <c r="D496" s="191"/>
      <c r="E496" s="191"/>
      <c r="F496" s="191"/>
      <c r="G496" s="191"/>
      <c r="H496" s="191"/>
      <c r="I496" s="55" t="e">
        <f aca="true" t="shared" si="79" ref="I496:N496">I492+I494</f>
        <v>#REF!</v>
      </c>
      <c r="J496" s="55" t="e">
        <f t="shared" si="79"/>
        <v>#REF!</v>
      </c>
      <c r="K496" s="55" t="e">
        <f t="shared" si="79"/>
        <v>#REF!</v>
      </c>
      <c r="L496" s="55" t="e">
        <f t="shared" si="79"/>
        <v>#REF!</v>
      </c>
      <c r="M496" s="55" t="e">
        <f t="shared" si="79"/>
        <v>#REF!</v>
      </c>
      <c r="N496" s="55" t="e">
        <f t="shared" si="79"/>
        <v>#REF!</v>
      </c>
    </row>
    <row r="497" spans="1:14" s="34" customFormat="1" ht="15" customHeight="1">
      <c r="A497" s="16"/>
      <c r="B497" s="16"/>
      <c r="C497" s="16"/>
      <c r="D497" s="191" t="s">
        <v>98</v>
      </c>
      <c r="E497" s="191"/>
      <c r="F497" s="191"/>
      <c r="G497" s="191"/>
      <c r="H497" s="191"/>
      <c r="I497" s="132" t="s">
        <v>47</v>
      </c>
      <c r="J497" s="132"/>
      <c r="K497" s="132"/>
      <c r="L497" s="132"/>
      <c r="M497" s="132"/>
      <c r="N497" s="132"/>
    </row>
    <row r="498" spans="1:14" s="34" customFormat="1" ht="16.5" customHeight="1">
      <c r="A498" s="16"/>
      <c r="B498" s="16"/>
      <c r="C498" s="16"/>
      <c r="D498" s="191"/>
      <c r="E498" s="191"/>
      <c r="F498" s="191"/>
      <c r="G498" s="191"/>
      <c r="H498" s="191"/>
      <c r="I498" s="2">
        <v>625000</v>
      </c>
      <c r="J498" s="5">
        <v>6000000</v>
      </c>
      <c r="K498" s="5">
        <v>11818000</v>
      </c>
      <c r="L498" s="5">
        <v>6300000</v>
      </c>
      <c r="M498" s="5">
        <v>2850000</v>
      </c>
      <c r="N498" s="5">
        <f>I498+J498+K498+L498+M498</f>
        <v>27593000</v>
      </c>
    </row>
    <row r="499" spans="1:14" s="34" customFormat="1" ht="16.5" customHeight="1">
      <c r="A499" s="16"/>
      <c r="B499" s="16"/>
      <c r="C499" s="16"/>
      <c r="D499" s="191"/>
      <c r="E499" s="191"/>
      <c r="F499" s="191"/>
      <c r="G499" s="191"/>
      <c r="H499" s="191"/>
      <c r="I499" s="189" t="s">
        <v>14</v>
      </c>
      <c r="J499" s="189"/>
      <c r="K499" s="189"/>
      <c r="L499" s="189"/>
      <c r="M499" s="189"/>
      <c r="N499" s="189"/>
    </row>
    <row r="500" spans="1:14" s="34" customFormat="1" ht="12.75" customHeight="1">
      <c r="A500" s="16"/>
      <c r="B500" s="16"/>
      <c r="C500" s="16" t="s">
        <v>55</v>
      </c>
      <c r="D500" s="191"/>
      <c r="E500" s="191"/>
      <c r="F500" s="191"/>
      <c r="G500" s="191"/>
      <c r="H500" s="191"/>
      <c r="I500" s="60" t="e">
        <f>SUMIF(#REF!,$C500,#REF!)</f>
        <v>#REF!</v>
      </c>
      <c r="J500" s="60" t="e">
        <f>SUMIF(#REF!,$C500,#REF!)</f>
        <v>#REF!</v>
      </c>
      <c r="K500" s="60" t="e">
        <f>SUMIF(#REF!,$C500,#REF!)</f>
        <v>#REF!</v>
      </c>
      <c r="L500" s="60" t="e">
        <f>SUMIF(#REF!,$C500,#REF!)</f>
        <v>#REF!</v>
      </c>
      <c r="M500" s="60" t="e">
        <f>SUMIF(#REF!,$C500,#REF!)</f>
        <v>#REF!</v>
      </c>
      <c r="N500" s="26" t="e">
        <f>I500+J500+K500+L500+M500</f>
        <v>#REF!</v>
      </c>
    </row>
    <row r="501" spans="1:14" s="34" customFormat="1" ht="14.25" customHeight="1">
      <c r="A501" s="16"/>
      <c r="B501" s="16"/>
      <c r="C501" s="16"/>
      <c r="D501" s="191"/>
      <c r="E501" s="191"/>
      <c r="F501" s="191"/>
      <c r="G501" s="191"/>
      <c r="H501" s="191"/>
      <c r="I501" s="190" t="s">
        <v>15</v>
      </c>
      <c r="J501" s="190"/>
      <c r="K501" s="190"/>
      <c r="L501" s="190"/>
      <c r="M501" s="190"/>
      <c r="N501" s="190"/>
    </row>
    <row r="502" spans="1:14" s="19" customFormat="1" ht="16.5" customHeight="1">
      <c r="A502" s="16"/>
      <c r="B502" s="16"/>
      <c r="C502" s="16"/>
      <c r="D502" s="191"/>
      <c r="E502" s="191"/>
      <c r="F502" s="191"/>
      <c r="G502" s="191"/>
      <c r="H502" s="191"/>
      <c r="I502" s="55" t="e">
        <f aca="true" t="shared" si="80" ref="I502:N502">I498+I500</f>
        <v>#REF!</v>
      </c>
      <c r="J502" s="55" t="e">
        <f t="shared" si="80"/>
        <v>#REF!</v>
      </c>
      <c r="K502" s="55" t="e">
        <f t="shared" si="80"/>
        <v>#REF!</v>
      </c>
      <c r="L502" s="55" t="e">
        <f t="shared" si="80"/>
        <v>#REF!</v>
      </c>
      <c r="M502" s="55" t="e">
        <f t="shared" si="80"/>
        <v>#REF!</v>
      </c>
      <c r="N502" s="55" t="e">
        <f t="shared" si="80"/>
        <v>#REF!</v>
      </c>
    </row>
    <row r="503" spans="1:14" s="34" customFormat="1" ht="15" customHeight="1">
      <c r="A503" s="16"/>
      <c r="B503" s="16"/>
      <c r="C503" s="16"/>
      <c r="D503" s="191" t="s">
        <v>31</v>
      </c>
      <c r="E503" s="191"/>
      <c r="F503" s="191"/>
      <c r="G503" s="191"/>
      <c r="H503" s="191"/>
      <c r="I503" s="132" t="s">
        <v>47</v>
      </c>
      <c r="J503" s="132"/>
      <c r="K503" s="132"/>
      <c r="L503" s="132"/>
      <c r="M503" s="132"/>
      <c r="N503" s="132"/>
    </row>
    <row r="504" spans="1:14" s="34" customFormat="1" ht="16.5" customHeight="1">
      <c r="A504" s="16"/>
      <c r="B504" s="16"/>
      <c r="C504" s="16"/>
      <c r="D504" s="191"/>
      <c r="E504" s="191"/>
      <c r="F504" s="191"/>
      <c r="G504" s="191"/>
      <c r="H504" s="191"/>
      <c r="I504" s="2">
        <v>3238000</v>
      </c>
      <c r="J504" s="5">
        <v>4342000</v>
      </c>
      <c r="K504" s="5">
        <v>8142000</v>
      </c>
      <c r="L504" s="5">
        <v>26000000</v>
      </c>
      <c r="M504" s="5">
        <v>11000000</v>
      </c>
      <c r="N504" s="5">
        <f>I504+J504+K504+L504+M504</f>
        <v>52722000</v>
      </c>
    </row>
    <row r="505" spans="1:14" s="34" customFormat="1" ht="16.5" customHeight="1">
      <c r="A505" s="16"/>
      <c r="B505" s="16"/>
      <c r="C505" s="16"/>
      <c r="D505" s="191"/>
      <c r="E505" s="191"/>
      <c r="F505" s="191"/>
      <c r="G505" s="191"/>
      <c r="H505" s="191"/>
      <c r="I505" s="189" t="s">
        <v>14</v>
      </c>
      <c r="J505" s="189"/>
      <c r="K505" s="189"/>
      <c r="L505" s="189"/>
      <c r="M505" s="189"/>
      <c r="N505" s="189"/>
    </row>
    <row r="506" spans="1:14" s="34" customFormat="1" ht="12.75" customHeight="1">
      <c r="A506" s="16"/>
      <c r="B506" s="16"/>
      <c r="C506" s="16" t="s">
        <v>56</v>
      </c>
      <c r="D506" s="191"/>
      <c r="E506" s="191"/>
      <c r="F506" s="191"/>
      <c r="G506" s="191"/>
      <c r="H506" s="191"/>
      <c r="I506" s="60" t="e">
        <f>SUMIF(#REF!,$C506,#REF!)</f>
        <v>#REF!</v>
      </c>
      <c r="J506" s="60" t="e">
        <f>SUMIF(#REF!,$C506,#REF!)</f>
        <v>#REF!</v>
      </c>
      <c r="K506" s="60" t="e">
        <f>SUMIF(#REF!,$C506,#REF!)</f>
        <v>#REF!</v>
      </c>
      <c r="L506" s="60" t="e">
        <f>SUMIF(#REF!,$C506,#REF!)</f>
        <v>#REF!</v>
      </c>
      <c r="M506" s="60" t="e">
        <f>SUMIF(#REF!,$C506,#REF!)</f>
        <v>#REF!</v>
      </c>
      <c r="N506" s="26" t="e">
        <f>I506+J506+K506+L506+M506</f>
        <v>#REF!</v>
      </c>
    </row>
    <row r="507" spans="1:14" s="34" customFormat="1" ht="14.25" customHeight="1">
      <c r="A507" s="16"/>
      <c r="B507" s="16"/>
      <c r="C507" s="16"/>
      <c r="D507" s="191"/>
      <c r="E507" s="191"/>
      <c r="F507" s="191"/>
      <c r="G507" s="191"/>
      <c r="H507" s="191"/>
      <c r="I507" s="190" t="s">
        <v>15</v>
      </c>
      <c r="J507" s="190"/>
      <c r="K507" s="190"/>
      <c r="L507" s="190"/>
      <c r="M507" s="190"/>
      <c r="N507" s="190"/>
    </row>
    <row r="508" spans="1:14" s="19" customFormat="1" ht="16.5" customHeight="1">
      <c r="A508" s="16"/>
      <c r="B508" s="16"/>
      <c r="C508" s="16"/>
      <c r="D508" s="191"/>
      <c r="E508" s="191"/>
      <c r="F508" s="191"/>
      <c r="G508" s="191"/>
      <c r="H508" s="191"/>
      <c r="I508" s="55" t="e">
        <f aca="true" t="shared" si="81" ref="I508:N508">I504+I506</f>
        <v>#REF!</v>
      </c>
      <c r="J508" s="55" t="e">
        <f t="shared" si="81"/>
        <v>#REF!</v>
      </c>
      <c r="K508" s="55" t="e">
        <f t="shared" si="81"/>
        <v>#REF!</v>
      </c>
      <c r="L508" s="55" t="e">
        <f t="shared" si="81"/>
        <v>#REF!</v>
      </c>
      <c r="M508" s="55" t="e">
        <f t="shared" si="81"/>
        <v>#REF!</v>
      </c>
      <c r="N508" s="55" t="e">
        <f t="shared" si="81"/>
        <v>#REF!</v>
      </c>
    </row>
    <row r="509" spans="1:14" s="34" customFormat="1" ht="15" customHeight="1">
      <c r="A509" s="16"/>
      <c r="B509" s="16"/>
      <c r="C509" s="16"/>
      <c r="D509" s="191" t="s">
        <v>32</v>
      </c>
      <c r="E509" s="191"/>
      <c r="F509" s="191"/>
      <c r="G509" s="191"/>
      <c r="H509" s="191"/>
      <c r="I509" s="132" t="s">
        <v>47</v>
      </c>
      <c r="J509" s="132"/>
      <c r="K509" s="132"/>
      <c r="L509" s="132"/>
      <c r="M509" s="132"/>
      <c r="N509" s="132"/>
    </row>
    <row r="510" spans="1:14" s="34" customFormat="1" ht="16.5" customHeight="1">
      <c r="A510" s="16"/>
      <c r="B510" s="16"/>
      <c r="C510" s="16"/>
      <c r="D510" s="191"/>
      <c r="E510" s="191"/>
      <c r="F510" s="191"/>
      <c r="G510" s="191"/>
      <c r="H510" s="191"/>
      <c r="I510" s="2">
        <v>5397000</v>
      </c>
      <c r="J510" s="5">
        <v>34000000</v>
      </c>
      <c r="K510" s="5">
        <v>40000000</v>
      </c>
      <c r="L510" s="5">
        <v>9500000</v>
      </c>
      <c r="M510" s="5"/>
      <c r="N510" s="5">
        <f>I510+J510+K510+L510+M510</f>
        <v>88897000</v>
      </c>
    </row>
    <row r="511" spans="1:14" s="34" customFormat="1" ht="16.5" customHeight="1">
      <c r="A511" s="16"/>
      <c r="B511" s="16"/>
      <c r="C511" s="16"/>
      <c r="D511" s="191"/>
      <c r="E511" s="191"/>
      <c r="F511" s="191"/>
      <c r="G511" s="191"/>
      <c r="H511" s="191"/>
      <c r="I511" s="189" t="s">
        <v>14</v>
      </c>
      <c r="J511" s="189"/>
      <c r="K511" s="189"/>
      <c r="L511" s="189"/>
      <c r="M511" s="189"/>
      <c r="N511" s="189"/>
    </row>
    <row r="512" spans="1:14" s="34" customFormat="1" ht="12.75" customHeight="1">
      <c r="A512" s="16"/>
      <c r="B512" s="16"/>
      <c r="C512" s="16" t="s">
        <v>57</v>
      </c>
      <c r="D512" s="191"/>
      <c r="E512" s="191"/>
      <c r="F512" s="191"/>
      <c r="G512" s="191"/>
      <c r="H512" s="191"/>
      <c r="I512" s="60" t="e">
        <f>SUMIF(#REF!,$C512,#REF!)</f>
        <v>#REF!</v>
      </c>
      <c r="J512" s="60" t="e">
        <f>SUMIF(#REF!,$C512,#REF!)</f>
        <v>#REF!</v>
      </c>
      <c r="K512" s="60" t="e">
        <f>SUMIF(#REF!,$C512,#REF!)</f>
        <v>#REF!</v>
      </c>
      <c r="L512" s="60" t="e">
        <f>SUMIF(#REF!,$C512,#REF!)</f>
        <v>#REF!</v>
      </c>
      <c r="M512" s="60" t="e">
        <f>SUMIF(#REF!,$C512,#REF!)</f>
        <v>#REF!</v>
      </c>
      <c r="N512" s="26" t="e">
        <f>I512+J512+K512+L512+M512</f>
        <v>#REF!</v>
      </c>
    </row>
    <row r="513" spans="1:14" s="34" customFormat="1" ht="14.25" customHeight="1">
      <c r="A513" s="16"/>
      <c r="B513" s="16"/>
      <c r="C513" s="16"/>
      <c r="D513" s="191"/>
      <c r="E513" s="191"/>
      <c r="F513" s="191"/>
      <c r="G513" s="191"/>
      <c r="H513" s="191"/>
      <c r="I513" s="190" t="s">
        <v>15</v>
      </c>
      <c r="J513" s="190"/>
      <c r="K513" s="190"/>
      <c r="L513" s="190"/>
      <c r="M513" s="190"/>
      <c r="N513" s="190"/>
    </row>
    <row r="514" spans="1:14" s="19" customFormat="1" ht="16.5" customHeight="1">
      <c r="A514" s="16"/>
      <c r="B514" s="16"/>
      <c r="C514" s="16"/>
      <c r="D514" s="191"/>
      <c r="E514" s="191"/>
      <c r="F514" s="191"/>
      <c r="G514" s="191"/>
      <c r="H514" s="191"/>
      <c r="I514" s="55" t="e">
        <f aca="true" t="shared" si="82" ref="I514:N514">I510+I512</f>
        <v>#REF!</v>
      </c>
      <c r="J514" s="55" t="e">
        <f t="shared" si="82"/>
        <v>#REF!</v>
      </c>
      <c r="K514" s="55" t="e">
        <f t="shared" si="82"/>
        <v>#REF!</v>
      </c>
      <c r="L514" s="55" t="e">
        <f t="shared" si="82"/>
        <v>#REF!</v>
      </c>
      <c r="M514" s="55" t="e">
        <f t="shared" si="82"/>
        <v>#REF!</v>
      </c>
      <c r="N514" s="55" t="e">
        <f t="shared" si="82"/>
        <v>#REF!</v>
      </c>
    </row>
    <row r="515" spans="1:14" s="34" customFormat="1" ht="15" customHeight="1">
      <c r="A515" s="16"/>
      <c r="B515" s="16"/>
      <c r="C515" s="16"/>
      <c r="D515" s="191" t="s">
        <v>33</v>
      </c>
      <c r="E515" s="191"/>
      <c r="F515" s="191"/>
      <c r="G515" s="191"/>
      <c r="H515" s="191"/>
      <c r="I515" s="132" t="s">
        <v>47</v>
      </c>
      <c r="J515" s="132"/>
      <c r="K515" s="132"/>
      <c r="L515" s="132"/>
      <c r="M515" s="132"/>
      <c r="N515" s="132"/>
    </row>
    <row r="516" spans="1:14" s="34" customFormat="1" ht="16.5" customHeight="1">
      <c r="A516" s="16"/>
      <c r="B516" s="16"/>
      <c r="C516" s="16"/>
      <c r="D516" s="191"/>
      <c r="E516" s="191"/>
      <c r="F516" s="191"/>
      <c r="G516" s="191"/>
      <c r="H516" s="191"/>
      <c r="I516" s="2">
        <v>18644000</v>
      </c>
      <c r="J516" s="5">
        <v>5190000</v>
      </c>
      <c r="K516" s="5">
        <v>4000000</v>
      </c>
      <c r="L516" s="5">
        <v>6200000</v>
      </c>
      <c r="M516" s="5">
        <v>10900000</v>
      </c>
      <c r="N516" s="5">
        <f>I516+J516+K516+L516+M516</f>
        <v>44934000</v>
      </c>
    </row>
    <row r="517" spans="1:14" s="34" customFormat="1" ht="16.5" customHeight="1">
      <c r="A517" s="16"/>
      <c r="B517" s="16"/>
      <c r="C517" s="16"/>
      <c r="D517" s="191"/>
      <c r="E517" s="191"/>
      <c r="F517" s="191"/>
      <c r="G517" s="191"/>
      <c r="H517" s="191"/>
      <c r="I517" s="189" t="s">
        <v>14</v>
      </c>
      <c r="J517" s="189"/>
      <c r="K517" s="189"/>
      <c r="L517" s="189"/>
      <c r="M517" s="189"/>
      <c r="N517" s="189"/>
    </row>
    <row r="518" spans="1:14" s="34" customFormat="1" ht="12.75" customHeight="1">
      <c r="A518" s="16"/>
      <c r="B518" s="16"/>
      <c r="C518" s="16" t="s">
        <v>58</v>
      </c>
      <c r="D518" s="191"/>
      <c r="E518" s="191"/>
      <c r="F518" s="191"/>
      <c r="G518" s="191"/>
      <c r="H518" s="191"/>
      <c r="I518" s="60" t="e">
        <f>SUMIF(#REF!,$C518,#REF!)</f>
        <v>#REF!</v>
      </c>
      <c r="J518" s="60" t="e">
        <f>SUMIF(#REF!,$C518,#REF!)</f>
        <v>#REF!</v>
      </c>
      <c r="K518" s="60" t="e">
        <f>SUMIF(#REF!,$C518,#REF!)</f>
        <v>#REF!</v>
      </c>
      <c r="L518" s="60" t="e">
        <f>SUMIF(#REF!,$C518,#REF!)</f>
        <v>#REF!</v>
      </c>
      <c r="M518" s="60" t="e">
        <f>SUMIF(#REF!,$C518,#REF!)</f>
        <v>#REF!</v>
      </c>
      <c r="N518" s="26" t="e">
        <f>I518+J518+K518+L518+M518</f>
        <v>#REF!</v>
      </c>
    </row>
    <row r="519" spans="1:14" s="34" customFormat="1" ht="14.25" customHeight="1">
      <c r="A519" s="16"/>
      <c r="B519" s="16"/>
      <c r="C519" s="16"/>
      <c r="D519" s="191"/>
      <c r="E519" s="191"/>
      <c r="F519" s="191"/>
      <c r="G519" s="191"/>
      <c r="H519" s="191"/>
      <c r="I519" s="190" t="s">
        <v>15</v>
      </c>
      <c r="J519" s="190"/>
      <c r="K519" s="190"/>
      <c r="L519" s="190"/>
      <c r="M519" s="190"/>
      <c r="N519" s="190"/>
    </row>
    <row r="520" spans="1:14" s="19" customFormat="1" ht="16.5" customHeight="1">
      <c r="A520" s="16"/>
      <c r="B520" s="16"/>
      <c r="C520" s="16"/>
      <c r="D520" s="191"/>
      <c r="E520" s="191"/>
      <c r="F520" s="191"/>
      <c r="G520" s="191"/>
      <c r="H520" s="191"/>
      <c r="I520" s="55" t="e">
        <f aca="true" t="shared" si="83" ref="I520:N520">I516+I518</f>
        <v>#REF!</v>
      </c>
      <c r="J520" s="55" t="e">
        <f t="shared" si="83"/>
        <v>#REF!</v>
      </c>
      <c r="K520" s="55" t="e">
        <f t="shared" si="83"/>
        <v>#REF!</v>
      </c>
      <c r="L520" s="55" t="e">
        <f t="shared" si="83"/>
        <v>#REF!</v>
      </c>
      <c r="M520" s="55" t="e">
        <f t="shared" si="83"/>
        <v>#REF!</v>
      </c>
      <c r="N520" s="55" t="e">
        <f t="shared" si="83"/>
        <v>#REF!</v>
      </c>
    </row>
    <row r="521" spans="1:14" s="34" customFormat="1" ht="15" customHeight="1">
      <c r="A521" s="16"/>
      <c r="B521" s="16"/>
      <c r="C521" s="16"/>
      <c r="D521" s="191" t="s">
        <v>34</v>
      </c>
      <c r="E521" s="191"/>
      <c r="F521" s="191"/>
      <c r="G521" s="191"/>
      <c r="H521" s="191"/>
      <c r="I521" s="132" t="s">
        <v>47</v>
      </c>
      <c r="J521" s="132"/>
      <c r="K521" s="132"/>
      <c r="L521" s="132"/>
      <c r="M521" s="132"/>
      <c r="N521" s="132"/>
    </row>
    <row r="522" spans="1:14" s="34" customFormat="1" ht="16.5" customHeight="1">
      <c r="A522" s="16"/>
      <c r="B522" s="16"/>
      <c r="C522" s="16"/>
      <c r="D522" s="191"/>
      <c r="E522" s="191"/>
      <c r="F522" s="191"/>
      <c r="G522" s="191"/>
      <c r="H522" s="191"/>
      <c r="I522" s="2"/>
      <c r="J522" s="5"/>
      <c r="K522" s="5"/>
      <c r="L522" s="5"/>
      <c r="M522" s="5"/>
      <c r="N522" s="5">
        <f>I522+J522+K522+L522+M522</f>
        <v>0</v>
      </c>
    </row>
    <row r="523" spans="1:14" s="34" customFormat="1" ht="16.5" customHeight="1">
      <c r="A523" s="16"/>
      <c r="B523" s="16"/>
      <c r="C523" s="16"/>
      <c r="D523" s="191"/>
      <c r="E523" s="191"/>
      <c r="F523" s="191"/>
      <c r="G523" s="191"/>
      <c r="H523" s="191"/>
      <c r="I523" s="189" t="s">
        <v>14</v>
      </c>
      <c r="J523" s="189"/>
      <c r="K523" s="189"/>
      <c r="L523" s="189"/>
      <c r="M523" s="189"/>
      <c r="N523" s="189"/>
    </row>
    <row r="524" spans="1:14" s="34" customFormat="1" ht="12.75" customHeight="1">
      <c r="A524" s="16"/>
      <c r="B524" s="16"/>
      <c r="C524" s="16" t="s">
        <v>49</v>
      </c>
      <c r="D524" s="191"/>
      <c r="E524" s="191"/>
      <c r="F524" s="191"/>
      <c r="G524" s="191"/>
      <c r="H524" s="191"/>
      <c r="I524" s="60" t="e">
        <f>SUMIF(#REF!,$C524,#REF!)</f>
        <v>#REF!</v>
      </c>
      <c r="J524" s="60" t="e">
        <f>SUMIF(#REF!,$C524,#REF!)</f>
        <v>#REF!</v>
      </c>
      <c r="K524" s="60" t="e">
        <f>SUMIF(#REF!,$C524,#REF!)</f>
        <v>#REF!</v>
      </c>
      <c r="L524" s="60" t="e">
        <f>SUMIF(#REF!,$C524,#REF!)</f>
        <v>#REF!</v>
      </c>
      <c r="M524" s="60" t="e">
        <f>SUMIF(#REF!,$C524,#REF!)</f>
        <v>#REF!</v>
      </c>
      <c r="N524" s="26" t="e">
        <f>I524+J524+K524+L524+M524</f>
        <v>#REF!</v>
      </c>
    </row>
    <row r="525" spans="1:14" s="34" customFormat="1" ht="14.25" customHeight="1">
      <c r="A525" s="16"/>
      <c r="B525" s="16"/>
      <c r="C525" s="16"/>
      <c r="D525" s="191"/>
      <c r="E525" s="191"/>
      <c r="F525" s="191"/>
      <c r="G525" s="191"/>
      <c r="H525" s="191"/>
      <c r="I525" s="190" t="s">
        <v>15</v>
      </c>
      <c r="J525" s="190"/>
      <c r="K525" s="190"/>
      <c r="L525" s="190"/>
      <c r="M525" s="190"/>
      <c r="N525" s="190"/>
    </row>
    <row r="526" spans="1:14" s="19" customFormat="1" ht="16.5" customHeight="1">
      <c r="A526" s="16"/>
      <c r="B526" s="16"/>
      <c r="C526" s="16"/>
      <c r="D526" s="191"/>
      <c r="E526" s="191"/>
      <c r="F526" s="191"/>
      <c r="G526" s="191"/>
      <c r="H526" s="191"/>
      <c r="I526" s="55" t="e">
        <f aca="true" t="shared" si="84" ref="I526:N526">I522+I524</f>
        <v>#REF!</v>
      </c>
      <c r="J526" s="55" t="e">
        <f t="shared" si="84"/>
        <v>#REF!</v>
      </c>
      <c r="K526" s="55" t="e">
        <f t="shared" si="84"/>
        <v>#REF!</v>
      </c>
      <c r="L526" s="55" t="e">
        <f t="shared" si="84"/>
        <v>#REF!</v>
      </c>
      <c r="M526" s="55" t="e">
        <f t="shared" si="84"/>
        <v>#REF!</v>
      </c>
      <c r="N526" s="55" t="e">
        <f t="shared" si="84"/>
        <v>#REF!</v>
      </c>
    </row>
    <row r="527" spans="1:14" s="34" customFormat="1" ht="15" customHeight="1">
      <c r="A527" s="16"/>
      <c r="B527" s="16"/>
      <c r="C527" s="16"/>
      <c r="D527" s="191" t="s">
        <v>35</v>
      </c>
      <c r="E527" s="191"/>
      <c r="F527" s="191"/>
      <c r="G527" s="191"/>
      <c r="H527" s="191"/>
      <c r="I527" s="132" t="s">
        <v>47</v>
      </c>
      <c r="J527" s="132"/>
      <c r="K527" s="132"/>
      <c r="L527" s="132"/>
      <c r="M527" s="132"/>
      <c r="N527" s="132"/>
    </row>
    <row r="528" spans="1:14" s="34" customFormat="1" ht="16.5" customHeight="1">
      <c r="A528" s="16"/>
      <c r="B528" s="16"/>
      <c r="C528" s="16"/>
      <c r="D528" s="191"/>
      <c r="E528" s="191"/>
      <c r="F528" s="191"/>
      <c r="G528" s="191"/>
      <c r="H528" s="191"/>
      <c r="I528" s="2"/>
      <c r="J528" s="5"/>
      <c r="K528" s="5"/>
      <c r="L528" s="5"/>
      <c r="M528" s="5"/>
      <c r="N528" s="5">
        <f>I528+J528+K528+L528+M528</f>
        <v>0</v>
      </c>
    </row>
    <row r="529" spans="1:14" s="34" customFormat="1" ht="16.5" customHeight="1">
      <c r="A529" s="16"/>
      <c r="B529" s="16"/>
      <c r="C529" s="16"/>
      <c r="D529" s="191"/>
      <c r="E529" s="191"/>
      <c r="F529" s="191"/>
      <c r="G529" s="191"/>
      <c r="H529" s="191"/>
      <c r="I529" s="189" t="s">
        <v>14</v>
      </c>
      <c r="J529" s="189"/>
      <c r="K529" s="189"/>
      <c r="L529" s="189"/>
      <c r="M529" s="189"/>
      <c r="N529" s="189"/>
    </row>
    <row r="530" spans="1:14" s="34" customFormat="1" ht="12.75" customHeight="1">
      <c r="A530" s="16"/>
      <c r="B530" s="16"/>
      <c r="C530" s="16" t="s">
        <v>59</v>
      </c>
      <c r="D530" s="191"/>
      <c r="E530" s="191"/>
      <c r="F530" s="191"/>
      <c r="G530" s="191"/>
      <c r="H530" s="191"/>
      <c r="I530" s="60" t="e">
        <f>SUMIF(#REF!,$C530,#REF!)</f>
        <v>#REF!</v>
      </c>
      <c r="J530" s="60" t="e">
        <f>SUMIF(#REF!,$C530,#REF!)</f>
        <v>#REF!</v>
      </c>
      <c r="K530" s="60" t="e">
        <f>SUMIF(#REF!,$C530,#REF!)</f>
        <v>#REF!</v>
      </c>
      <c r="L530" s="60" t="e">
        <f>SUMIF(#REF!,$C530,#REF!)</f>
        <v>#REF!</v>
      </c>
      <c r="M530" s="60" t="e">
        <f>SUMIF(#REF!,$C530,#REF!)</f>
        <v>#REF!</v>
      </c>
      <c r="N530" s="26" t="e">
        <f>I530+J530+K530+L530+M530</f>
        <v>#REF!</v>
      </c>
    </row>
    <row r="531" spans="1:14" s="34" customFormat="1" ht="14.25" customHeight="1">
      <c r="A531" s="16"/>
      <c r="B531" s="16"/>
      <c r="C531" s="16"/>
      <c r="D531" s="191"/>
      <c r="E531" s="191"/>
      <c r="F531" s="191"/>
      <c r="G531" s="191"/>
      <c r="H531" s="191"/>
      <c r="I531" s="190" t="s">
        <v>15</v>
      </c>
      <c r="J531" s="190"/>
      <c r="K531" s="190"/>
      <c r="L531" s="190"/>
      <c r="M531" s="190"/>
      <c r="N531" s="190"/>
    </row>
    <row r="532" spans="1:14" s="19" customFormat="1" ht="16.5" customHeight="1">
      <c r="A532" s="16"/>
      <c r="B532" s="16"/>
      <c r="C532" s="16"/>
      <c r="D532" s="191"/>
      <c r="E532" s="191"/>
      <c r="F532" s="191"/>
      <c r="G532" s="191"/>
      <c r="H532" s="191"/>
      <c r="I532" s="55" t="e">
        <f aca="true" t="shared" si="85" ref="I532:N532">I528+I530</f>
        <v>#REF!</v>
      </c>
      <c r="J532" s="55" t="e">
        <f t="shared" si="85"/>
        <v>#REF!</v>
      </c>
      <c r="K532" s="55" t="e">
        <f t="shared" si="85"/>
        <v>#REF!</v>
      </c>
      <c r="L532" s="55" t="e">
        <f t="shared" si="85"/>
        <v>#REF!</v>
      </c>
      <c r="M532" s="55" t="e">
        <f t="shared" si="85"/>
        <v>#REF!</v>
      </c>
      <c r="N532" s="55" t="e">
        <f t="shared" si="85"/>
        <v>#REF!</v>
      </c>
    </row>
    <row r="533" spans="1:14" s="19" customFormat="1" ht="25.5" customHeight="1">
      <c r="A533" s="16"/>
      <c r="B533" s="16"/>
      <c r="C533" s="16"/>
      <c r="D533" s="192" t="s">
        <v>77</v>
      </c>
      <c r="E533" s="192"/>
      <c r="F533" s="192"/>
      <c r="G533" s="192"/>
      <c r="H533" s="192"/>
      <c r="I533" s="192"/>
      <c r="J533" s="192"/>
      <c r="K533" s="192"/>
      <c r="L533" s="192"/>
      <c r="M533" s="192"/>
      <c r="N533" s="192"/>
    </row>
    <row r="534" spans="1:14" s="34" customFormat="1" ht="15" customHeight="1">
      <c r="A534" s="16"/>
      <c r="B534" s="16"/>
      <c r="C534" s="16"/>
      <c r="D534" s="191" t="s">
        <v>92</v>
      </c>
      <c r="E534" s="191"/>
      <c r="F534" s="191"/>
      <c r="G534" s="191"/>
      <c r="H534" s="191"/>
      <c r="I534" s="132" t="s">
        <v>47</v>
      </c>
      <c r="J534" s="132"/>
      <c r="K534" s="132"/>
      <c r="L534" s="132"/>
      <c r="M534" s="132"/>
      <c r="N534" s="132"/>
    </row>
    <row r="535" spans="1:14" s="34" customFormat="1" ht="16.5" customHeight="1">
      <c r="A535" s="16"/>
      <c r="B535" s="16"/>
      <c r="C535" s="16"/>
      <c r="D535" s="191"/>
      <c r="E535" s="191"/>
      <c r="F535" s="191"/>
      <c r="G535" s="191"/>
      <c r="H535" s="191"/>
      <c r="I535" s="2">
        <v>160000</v>
      </c>
      <c r="J535" s="5">
        <v>790000</v>
      </c>
      <c r="K535" s="5">
        <v>1050000</v>
      </c>
      <c r="L535" s="5">
        <v>3120000</v>
      </c>
      <c r="M535" s="5">
        <v>1180000</v>
      </c>
      <c r="N535" s="5">
        <f>I535+J535+K535+L535+M535</f>
        <v>6300000</v>
      </c>
    </row>
    <row r="536" spans="1:14" s="34" customFormat="1" ht="16.5" customHeight="1">
      <c r="A536" s="16"/>
      <c r="B536" s="16"/>
      <c r="C536" s="16"/>
      <c r="D536" s="191"/>
      <c r="E536" s="191"/>
      <c r="F536" s="191"/>
      <c r="G536" s="191"/>
      <c r="H536" s="191"/>
      <c r="I536" s="189" t="s">
        <v>14</v>
      </c>
      <c r="J536" s="189"/>
      <c r="K536" s="189"/>
      <c r="L536" s="189"/>
      <c r="M536" s="189"/>
      <c r="N536" s="189"/>
    </row>
    <row r="537" spans="1:14" s="34" customFormat="1" ht="12.75" customHeight="1">
      <c r="A537" s="16"/>
      <c r="B537" s="16"/>
      <c r="C537" s="16" t="s">
        <v>48</v>
      </c>
      <c r="D537" s="191"/>
      <c r="E537" s="191"/>
      <c r="F537" s="191"/>
      <c r="G537" s="191"/>
      <c r="H537" s="191"/>
      <c r="I537" s="60">
        <f>SUMIF('WPI 2008-2010'!$C$10:$C$9172,$C537,'WPI 2008-2010'!O$10:O$9172)</f>
        <v>0</v>
      </c>
      <c r="J537" s="60">
        <f>SUMIF('WPI 2008-2010'!$C$10:$C$9172,$C537,'WPI 2008-2010'!P$10:P$9172)</f>
        <v>0</v>
      </c>
      <c r="K537" s="60">
        <f>SUMIF('WPI 2008-2010'!$C$10:$C$9172,$C537,'WPI 2008-2010'!Q$10:Q$9172)</f>
        <v>0</v>
      </c>
      <c r="L537" s="60" t="e">
        <f>SUMIF('WPI 2008-2010'!$C$10:$C$9172,$C537,'WPI 2008-2010'!#REF!)</f>
        <v>#REF!</v>
      </c>
      <c r="M537" s="60" t="e">
        <f>SUMIF('WPI 2008-2010'!$C$10:$C$9172,$C537,'WPI 2008-2010'!#REF!)</f>
        <v>#REF!</v>
      </c>
      <c r="N537" s="26" t="e">
        <f>I537+J537+K537+L537+M537</f>
        <v>#REF!</v>
      </c>
    </row>
    <row r="538" spans="1:14" s="34" customFormat="1" ht="14.25" customHeight="1">
      <c r="A538" s="16"/>
      <c r="B538" s="16"/>
      <c r="C538" s="16"/>
      <c r="D538" s="191"/>
      <c r="E538" s="191"/>
      <c r="F538" s="191"/>
      <c r="G538" s="191"/>
      <c r="H538" s="191"/>
      <c r="I538" s="190" t="s">
        <v>15</v>
      </c>
      <c r="J538" s="190"/>
      <c r="K538" s="190"/>
      <c r="L538" s="190"/>
      <c r="M538" s="190"/>
      <c r="N538" s="190"/>
    </row>
    <row r="539" spans="1:14" s="19" customFormat="1" ht="16.5" customHeight="1">
      <c r="A539" s="16"/>
      <c r="B539" s="16"/>
      <c r="C539" s="16"/>
      <c r="D539" s="191"/>
      <c r="E539" s="191"/>
      <c r="F539" s="191"/>
      <c r="G539" s="191"/>
      <c r="H539" s="191"/>
      <c r="I539" s="55">
        <f aca="true" t="shared" si="86" ref="I539:N539">I535+I537</f>
        <v>160000</v>
      </c>
      <c r="J539" s="55">
        <f t="shared" si="86"/>
        <v>790000</v>
      </c>
      <c r="K539" s="55">
        <f t="shared" si="86"/>
        <v>1050000</v>
      </c>
      <c r="L539" s="55" t="e">
        <f t="shared" si="86"/>
        <v>#REF!</v>
      </c>
      <c r="M539" s="55" t="e">
        <f t="shared" si="86"/>
        <v>#REF!</v>
      </c>
      <c r="N539" s="55" t="e">
        <f t="shared" si="86"/>
        <v>#REF!</v>
      </c>
    </row>
    <row r="540" spans="1:14" s="34" customFormat="1" ht="15" customHeight="1">
      <c r="A540" s="16"/>
      <c r="B540" s="16"/>
      <c r="C540" s="16"/>
      <c r="D540" s="191" t="s">
        <v>93</v>
      </c>
      <c r="E540" s="191"/>
      <c r="F540" s="191"/>
      <c r="G540" s="191"/>
      <c r="H540" s="191"/>
      <c r="I540" s="132" t="s">
        <v>47</v>
      </c>
      <c r="J540" s="132"/>
      <c r="K540" s="132"/>
      <c r="L540" s="132"/>
      <c r="M540" s="132"/>
      <c r="N540" s="132"/>
    </row>
    <row r="541" spans="1:14" s="34" customFormat="1" ht="16.5" customHeight="1">
      <c r="A541" s="16"/>
      <c r="B541" s="16"/>
      <c r="C541" s="16"/>
      <c r="D541" s="191"/>
      <c r="E541" s="191"/>
      <c r="F541" s="191"/>
      <c r="G541" s="191"/>
      <c r="H541" s="191"/>
      <c r="I541" s="2"/>
      <c r="J541" s="5"/>
      <c r="K541" s="5"/>
      <c r="L541" s="5"/>
      <c r="M541" s="5"/>
      <c r="N541" s="5">
        <f>I541+J541+K541+L541+M541</f>
        <v>0</v>
      </c>
    </row>
    <row r="542" spans="1:14" s="34" customFormat="1" ht="16.5" customHeight="1">
      <c r="A542" s="16"/>
      <c r="B542" s="16"/>
      <c r="C542" s="16"/>
      <c r="D542" s="191"/>
      <c r="E542" s="191"/>
      <c r="F542" s="191"/>
      <c r="G542" s="191"/>
      <c r="H542" s="191"/>
      <c r="I542" s="189" t="s">
        <v>14</v>
      </c>
      <c r="J542" s="189"/>
      <c r="K542" s="189"/>
      <c r="L542" s="189"/>
      <c r="M542" s="189"/>
      <c r="N542" s="189"/>
    </row>
    <row r="543" spans="1:14" s="34" customFormat="1" ht="12.75" customHeight="1">
      <c r="A543" s="16"/>
      <c r="B543" s="16"/>
      <c r="C543" s="16" t="s">
        <v>50</v>
      </c>
      <c r="D543" s="191"/>
      <c r="E543" s="191"/>
      <c r="F543" s="191"/>
      <c r="G543" s="191"/>
      <c r="H543" s="191"/>
      <c r="I543" s="60">
        <f>SUMIF('WPI 2008-2010'!$C$10:$C$9172,$C543,'WPI 2008-2010'!O$10:O$9172)</f>
        <v>0</v>
      </c>
      <c r="J543" s="60">
        <f>SUMIF('WPI 2008-2010'!$C$10:$C$9172,$C543,'WPI 2008-2010'!P$10:P$9172)</f>
        <v>0</v>
      </c>
      <c r="K543" s="60">
        <f>SUMIF('WPI 2008-2010'!$C$10:$C$9172,$C543,'WPI 2008-2010'!Q$10:Q$9172)</f>
        <v>0</v>
      </c>
      <c r="L543" s="60" t="e">
        <f>SUMIF('WPI 2008-2010'!$C$10:$C$9172,$C543,'WPI 2008-2010'!#REF!)</f>
        <v>#REF!</v>
      </c>
      <c r="M543" s="60" t="e">
        <f>SUMIF('WPI 2008-2010'!$C$10:$C$9172,$C543,'WPI 2008-2010'!#REF!)</f>
        <v>#REF!</v>
      </c>
      <c r="N543" s="26" t="e">
        <f>I543+J543+K543+L543+M543</f>
        <v>#REF!</v>
      </c>
    </row>
    <row r="544" spans="1:14" s="34" customFormat="1" ht="14.25" customHeight="1">
      <c r="A544" s="16"/>
      <c r="B544" s="16"/>
      <c r="C544" s="16"/>
      <c r="D544" s="191"/>
      <c r="E544" s="191"/>
      <c r="F544" s="191"/>
      <c r="G544" s="191"/>
      <c r="H544" s="191"/>
      <c r="I544" s="190" t="s">
        <v>15</v>
      </c>
      <c r="J544" s="190"/>
      <c r="K544" s="190"/>
      <c r="L544" s="190"/>
      <c r="M544" s="190"/>
      <c r="N544" s="190"/>
    </row>
    <row r="545" spans="1:14" s="19" customFormat="1" ht="16.5" customHeight="1">
      <c r="A545" s="16"/>
      <c r="B545" s="16"/>
      <c r="C545" s="16"/>
      <c r="D545" s="191"/>
      <c r="E545" s="191"/>
      <c r="F545" s="191"/>
      <c r="G545" s="191"/>
      <c r="H545" s="191"/>
      <c r="I545" s="55">
        <f aca="true" t="shared" si="87" ref="I545:N545">I541+I543</f>
        <v>0</v>
      </c>
      <c r="J545" s="55">
        <f t="shared" si="87"/>
        <v>0</v>
      </c>
      <c r="K545" s="55">
        <f t="shared" si="87"/>
        <v>0</v>
      </c>
      <c r="L545" s="55" t="e">
        <f t="shared" si="87"/>
        <v>#REF!</v>
      </c>
      <c r="M545" s="55" t="e">
        <f t="shared" si="87"/>
        <v>#REF!</v>
      </c>
      <c r="N545" s="55" t="e">
        <f t="shared" si="87"/>
        <v>#REF!</v>
      </c>
    </row>
    <row r="546" spans="1:14" s="34" customFormat="1" ht="15" customHeight="1">
      <c r="A546" s="16"/>
      <c r="B546" s="16"/>
      <c r="C546" s="16"/>
      <c r="D546" s="191" t="s">
        <v>94</v>
      </c>
      <c r="E546" s="191"/>
      <c r="F546" s="191"/>
      <c r="G546" s="191"/>
      <c r="H546" s="191"/>
      <c r="I546" s="132" t="s">
        <v>47</v>
      </c>
      <c r="J546" s="132"/>
      <c r="K546" s="132"/>
      <c r="L546" s="132"/>
      <c r="M546" s="132"/>
      <c r="N546" s="132"/>
    </row>
    <row r="547" spans="1:14" s="34" customFormat="1" ht="16.5" customHeight="1">
      <c r="A547" s="16"/>
      <c r="B547" s="16"/>
      <c r="C547" s="16"/>
      <c r="D547" s="191"/>
      <c r="E547" s="191"/>
      <c r="F547" s="191"/>
      <c r="G547" s="191"/>
      <c r="H547" s="191"/>
      <c r="I547" s="2"/>
      <c r="J547" s="5"/>
      <c r="K547" s="5"/>
      <c r="L547" s="5"/>
      <c r="M547" s="5"/>
      <c r="N547" s="5">
        <f>I547+J547+K547+L547+M547</f>
        <v>0</v>
      </c>
    </row>
    <row r="548" spans="1:14" s="34" customFormat="1" ht="16.5" customHeight="1">
      <c r="A548" s="16"/>
      <c r="B548" s="16"/>
      <c r="C548" s="16"/>
      <c r="D548" s="191"/>
      <c r="E548" s="191"/>
      <c r="F548" s="191"/>
      <c r="G548" s="191"/>
      <c r="H548" s="191"/>
      <c r="I548" s="189" t="s">
        <v>14</v>
      </c>
      <c r="J548" s="189"/>
      <c r="K548" s="189"/>
      <c r="L548" s="189"/>
      <c r="M548" s="189"/>
      <c r="N548" s="189"/>
    </row>
    <row r="549" spans="1:14" s="34" customFormat="1" ht="12.75" customHeight="1">
      <c r="A549" s="16"/>
      <c r="B549" s="16"/>
      <c r="C549" s="16" t="s">
        <v>51</v>
      </c>
      <c r="D549" s="191"/>
      <c r="E549" s="191"/>
      <c r="F549" s="191"/>
      <c r="G549" s="191"/>
      <c r="H549" s="191"/>
      <c r="I549" s="60">
        <f>SUMIF('WPI 2008-2010'!$C$10:$C$9172,$C549,'WPI 2008-2010'!O$10:O$9172)</f>
        <v>0</v>
      </c>
      <c r="J549" s="60">
        <f>SUMIF('WPI 2008-2010'!$C$10:$C$9172,$C549,'WPI 2008-2010'!P$10:P$9172)</f>
        <v>0</v>
      </c>
      <c r="K549" s="60">
        <f>SUMIF('WPI 2008-2010'!$C$10:$C$9172,$C549,'WPI 2008-2010'!Q$10:Q$9172)</f>
        <v>0</v>
      </c>
      <c r="L549" s="60" t="e">
        <f>SUMIF('WPI 2008-2010'!$C$10:$C$9172,$C549,'WPI 2008-2010'!#REF!)</f>
        <v>#REF!</v>
      </c>
      <c r="M549" s="60" t="e">
        <f>SUMIF('WPI 2008-2010'!$C$10:$C$9172,$C549,'WPI 2008-2010'!#REF!)</f>
        <v>#REF!</v>
      </c>
      <c r="N549" s="26" t="e">
        <f>I549+J549+K549+L549+M549</f>
        <v>#REF!</v>
      </c>
    </row>
    <row r="550" spans="1:14" s="34" customFormat="1" ht="14.25" customHeight="1">
      <c r="A550" s="16"/>
      <c r="B550" s="16"/>
      <c r="C550" s="16"/>
      <c r="D550" s="191"/>
      <c r="E550" s="191"/>
      <c r="F550" s="191"/>
      <c r="G550" s="191"/>
      <c r="H550" s="191"/>
      <c r="I550" s="190" t="s">
        <v>15</v>
      </c>
      <c r="J550" s="190"/>
      <c r="K550" s="190"/>
      <c r="L550" s="190"/>
      <c r="M550" s="190"/>
      <c r="N550" s="190"/>
    </row>
    <row r="551" spans="1:14" s="19" customFormat="1" ht="16.5" customHeight="1">
      <c r="A551" s="16"/>
      <c r="B551" s="16"/>
      <c r="C551" s="16"/>
      <c r="D551" s="191"/>
      <c r="E551" s="191"/>
      <c r="F551" s="191"/>
      <c r="G551" s="191"/>
      <c r="H551" s="191"/>
      <c r="I551" s="55">
        <f aca="true" t="shared" si="88" ref="I551:N551">I547+I549</f>
        <v>0</v>
      </c>
      <c r="J551" s="55">
        <f t="shared" si="88"/>
        <v>0</v>
      </c>
      <c r="K551" s="55">
        <f t="shared" si="88"/>
        <v>0</v>
      </c>
      <c r="L551" s="55" t="e">
        <f t="shared" si="88"/>
        <v>#REF!</v>
      </c>
      <c r="M551" s="55" t="e">
        <f t="shared" si="88"/>
        <v>#REF!</v>
      </c>
      <c r="N551" s="55" t="e">
        <f t="shared" si="88"/>
        <v>#REF!</v>
      </c>
    </row>
    <row r="552" spans="1:14" s="34" customFormat="1" ht="15" customHeight="1">
      <c r="A552" s="16"/>
      <c r="B552" s="16"/>
      <c r="C552" s="16"/>
      <c r="D552" s="191" t="s">
        <v>95</v>
      </c>
      <c r="E552" s="191"/>
      <c r="F552" s="191"/>
      <c r="G552" s="191"/>
      <c r="H552" s="191"/>
      <c r="I552" s="132" t="s">
        <v>47</v>
      </c>
      <c r="J552" s="132"/>
      <c r="K552" s="132"/>
      <c r="L552" s="132"/>
      <c r="M552" s="132"/>
      <c r="N552" s="132"/>
    </row>
    <row r="553" spans="1:14" s="34" customFormat="1" ht="16.5" customHeight="1">
      <c r="A553" s="16"/>
      <c r="B553" s="16"/>
      <c r="C553" s="16"/>
      <c r="D553" s="191"/>
      <c r="E553" s="191"/>
      <c r="F553" s="191"/>
      <c r="G553" s="191"/>
      <c r="H553" s="191"/>
      <c r="I553" s="2"/>
      <c r="J553" s="5"/>
      <c r="K553" s="5"/>
      <c r="L553" s="5"/>
      <c r="M553" s="5"/>
      <c r="N553" s="5">
        <f>I553+J553+K553+L553+M553</f>
        <v>0</v>
      </c>
    </row>
    <row r="554" spans="1:14" s="34" customFormat="1" ht="16.5" customHeight="1">
      <c r="A554" s="16"/>
      <c r="B554" s="16"/>
      <c r="C554" s="16"/>
      <c r="D554" s="191"/>
      <c r="E554" s="191"/>
      <c r="F554" s="191"/>
      <c r="G554" s="191"/>
      <c r="H554" s="191"/>
      <c r="I554" s="189" t="s">
        <v>14</v>
      </c>
      <c r="J554" s="189"/>
      <c r="K554" s="189"/>
      <c r="L554" s="189"/>
      <c r="M554" s="189"/>
      <c r="N554" s="189"/>
    </row>
    <row r="555" spans="1:14" s="34" customFormat="1" ht="12.75" customHeight="1">
      <c r="A555" s="16"/>
      <c r="B555" s="16"/>
      <c r="C555" s="16" t="s">
        <v>52</v>
      </c>
      <c r="D555" s="191"/>
      <c r="E555" s="191"/>
      <c r="F555" s="191"/>
      <c r="G555" s="191"/>
      <c r="H555" s="191"/>
      <c r="I555" s="60">
        <f>SUMIF('WPI 2008-2010'!$C$10:$C$9172,$C555,'WPI 2008-2010'!O$10:O$9172)</f>
        <v>0</v>
      </c>
      <c r="J555" s="60">
        <f>SUMIF('WPI 2008-2010'!$C$10:$C$9172,$C555,'WPI 2008-2010'!P$10:P$9172)</f>
        <v>0</v>
      </c>
      <c r="K555" s="60">
        <f>SUMIF('WPI 2008-2010'!$C$10:$C$9172,$C555,'WPI 2008-2010'!Q$10:Q$9172)</f>
        <v>0</v>
      </c>
      <c r="L555" s="60" t="e">
        <f>SUMIF('WPI 2008-2010'!$C$10:$C$9172,$C555,'WPI 2008-2010'!#REF!)</f>
        <v>#REF!</v>
      </c>
      <c r="M555" s="60" t="e">
        <f>SUMIF('WPI 2008-2010'!$C$10:$C$9172,$C555,'WPI 2008-2010'!#REF!)</f>
        <v>#REF!</v>
      </c>
      <c r="N555" s="26" t="e">
        <f>I555+J555+K555+L555+M555</f>
        <v>#REF!</v>
      </c>
    </row>
    <row r="556" spans="1:14" s="34" customFormat="1" ht="14.25" customHeight="1">
      <c r="A556" s="16"/>
      <c r="B556" s="16"/>
      <c r="C556" s="16"/>
      <c r="D556" s="191"/>
      <c r="E556" s="191"/>
      <c r="F556" s="191"/>
      <c r="G556" s="191"/>
      <c r="H556" s="191"/>
      <c r="I556" s="190" t="s">
        <v>15</v>
      </c>
      <c r="J556" s="190"/>
      <c r="K556" s="190"/>
      <c r="L556" s="190"/>
      <c r="M556" s="190"/>
      <c r="N556" s="190"/>
    </row>
    <row r="557" spans="1:14" s="19" customFormat="1" ht="16.5" customHeight="1">
      <c r="A557" s="16"/>
      <c r="B557" s="16"/>
      <c r="C557" s="16"/>
      <c r="D557" s="191"/>
      <c r="E557" s="191"/>
      <c r="F557" s="191"/>
      <c r="G557" s="191"/>
      <c r="H557" s="191"/>
      <c r="I557" s="55">
        <f aca="true" t="shared" si="89" ref="I557:N557">I553+I555</f>
        <v>0</v>
      </c>
      <c r="J557" s="55">
        <f t="shared" si="89"/>
        <v>0</v>
      </c>
      <c r="K557" s="55">
        <f t="shared" si="89"/>
        <v>0</v>
      </c>
      <c r="L557" s="55" t="e">
        <f t="shared" si="89"/>
        <v>#REF!</v>
      </c>
      <c r="M557" s="55" t="e">
        <f t="shared" si="89"/>
        <v>#REF!</v>
      </c>
      <c r="N557" s="55" t="e">
        <f t="shared" si="89"/>
        <v>#REF!</v>
      </c>
    </row>
    <row r="558" spans="1:14" s="34" customFormat="1" ht="15" customHeight="1">
      <c r="A558" s="16"/>
      <c r="B558" s="16"/>
      <c r="C558" s="16"/>
      <c r="D558" s="191" t="s">
        <v>96</v>
      </c>
      <c r="E558" s="191"/>
      <c r="F558" s="191"/>
      <c r="G558" s="191"/>
      <c r="H558" s="191"/>
      <c r="I558" s="132" t="s">
        <v>47</v>
      </c>
      <c r="J558" s="132"/>
      <c r="K558" s="132"/>
      <c r="L558" s="132"/>
      <c r="M558" s="132"/>
      <c r="N558" s="132"/>
    </row>
    <row r="559" spans="1:14" s="34" customFormat="1" ht="16.5" customHeight="1">
      <c r="A559" s="16"/>
      <c r="B559" s="16"/>
      <c r="C559" s="16"/>
      <c r="D559" s="191"/>
      <c r="E559" s="191"/>
      <c r="F559" s="191"/>
      <c r="G559" s="191"/>
      <c r="H559" s="191"/>
      <c r="I559" s="2"/>
      <c r="J559" s="5">
        <v>2070000</v>
      </c>
      <c r="K559" s="5">
        <v>5685000</v>
      </c>
      <c r="L559" s="5"/>
      <c r="M559" s="5"/>
      <c r="N559" s="5">
        <f>I559+J559+K559+L559+M559</f>
        <v>7755000</v>
      </c>
    </row>
    <row r="560" spans="1:14" s="34" customFormat="1" ht="16.5" customHeight="1">
      <c r="A560" s="16"/>
      <c r="B560" s="16"/>
      <c r="C560" s="16"/>
      <c r="D560" s="191"/>
      <c r="E560" s="191"/>
      <c r="F560" s="191"/>
      <c r="G560" s="191"/>
      <c r="H560" s="191"/>
      <c r="I560" s="189" t="s">
        <v>14</v>
      </c>
      <c r="J560" s="189"/>
      <c r="K560" s="189"/>
      <c r="L560" s="189"/>
      <c r="M560" s="189"/>
      <c r="N560" s="189"/>
    </row>
    <row r="561" spans="1:14" s="34" customFormat="1" ht="12.75" customHeight="1">
      <c r="A561" s="16"/>
      <c r="B561" s="16"/>
      <c r="C561" s="16" t="s">
        <v>53</v>
      </c>
      <c r="D561" s="191"/>
      <c r="E561" s="191"/>
      <c r="F561" s="191"/>
      <c r="G561" s="191"/>
      <c r="H561" s="191"/>
      <c r="I561" s="60">
        <f>SUMIF('WPI 2008-2010'!$C$10:$C$9172,$C561,'WPI 2008-2010'!O$10:O$9172)</f>
        <v>0</v>
      </c>
      <c r="J561" s="60">
        <f>SUMIF('WPI 2008-2010'!$C$10:$C$9172,$C561,'WPI 2008-2010'!P$10:P$9172)</f>
        <v>0</v>
      </c>
      <c r="K561" s="60">
        <f>SUMIF('WPI 2008-2010'!$C$10:$C$9172,$C561,'WPI 2008-2010'!Q$10:Q$9172)</f>
        <v>0</v>
      </c>
      <c r="L561" s="60" t="e">
        <f>SUMIF('WPI 2008-2010'!$C$10:$C$9172,$C561,'WPI 2008-2010'!#REF!)</f>
        <v>#REF!</v>
      </c>
      <c r="M561" s="60" t="e">
        <f>SUMIF('WPI 2008-2010'!$C$10:$C$9172,$C561,'WPI 2008-2010'!#REF!)</f>
        <v>#REF!</v>
      </c>
      <c r="N561" s="26" t="e">
        <f>I561+J561+K561+L561+M561</f>
        <v>#REF!</v>
      </c>
    </row>
    <row r="562" spans="1:14" s="34" customFormat="1" ht="14.25" customHeight="1">
      <c r="A562" s="16"/>
      <c r="B562" s="16"/>
      <c r="C562" s="16"/>
      <c r="D562" s="191"/>
      <c r="E562" s="191"/>
      <c r="F562" s="191"/>
      <c r="G562" s="191"/>
      <c r="H562" s="191"/>
      <c r="I562" s="190" t="s">
        <v>15</v>
      </c>
      <c r="J562" s="190"/>
      <c r="K562" s="190"/>
      <c r="L562" s="190"/>
      <c r="M562" s="190"/>
      <c r="N562" s="190"/>
    </row>
    <row r="563" spans="1:14" s="19" customFormat="1" ht="16.5" customHeight="1">
      <c r="A563" s="16"/>
      <c r="B563" s="16"/>
      <c r="C563" s="16"/>
      <c r="D563" s="191"/>
      <c r="E563" s="191"/>
      <c r="F563" s="191"/>
      <c r="G563" s="191"/>
      <c r="H563" s="191"/>
      <c r="I563" s="55">
        <f aca="true" t="shared" si="90" ref="I563:N563">I559+I561</f>
        <v>0</v>
      </c>
      <c r="J563" s="55">
        <f t="shared" si="90"/>
        <v>2070000</v>
      </c>
      <c r="K563" s="55">
        <f t="shared" si="90"/>
        <v>5685000</v>
      </c>
      <c r="L563" s="55" t="e">
        <f t="shared" si="90"/>
        <v>#REF!</v>
      </c>
      <c r="M563" s="55" t="e">
        <f t="shared" si="90"/>
        <v>#REF!</v>
      </c>
      <c r="N563" s="55" t="e">
        <f t="shared" si="90"/>
        <v>#REF!</v>
      </c>
    </row>
    <row r="564" spans="1:14" s="34" customFormat="1" ht="15" customHeight="1">
      <c r="A564" s="16"/>
      <c r="B564" s="16"/>
      <c r="C564" s="16"/>
      <c r="D564" s="191" t="s">
        <v>97</v>
      </c>
      <c r="E564" s="191"/>
      <c r="F564" s="191"/>
      <c r="G564" s="191"/>
      <c r="H564" s="191"/>
      <c r="I564" s="132" t="s">
        <v>47</v>
      </c>
      <c r="J564" s="132"/>
      <c r="K564" s="132"/>
      <c r="L564" s="132"/>
      <c r="M564" s="132"/>
      <c r="N564" s="132"/>
    </row>
    <row r="565" spans="1:14" s="34" customFormat="1" ht="16.5" customHeight="1">
      <c r="A565" s="16"/>
      <c r="B565" s="16"/>
      <c r="C565" s="16"/>
      <c r="D565" s="191"/>
      <c r="E565" s="191"/>
      <c r="F565" s="191"/>
      <c r="G565" s="191"/>
      <c r="H565" s="191"/>
      <c r="I565" s="2"/>
      <c r="J565" s="5"/>
      <c r="K565" s="5"/>
      <c r="L565" s="5"/>
      <c r="M565" s="5"/>
      <c r="N565" s="5">
        <f>I565+J565+K565+L565+M565</f>
        <v>0</v>
      </c>
    </row>
    <row r="566" spans="1:14" s="34" customFormat="1" ht="16.5" customHeight="1">
      <c r="A566" s="16"/>
      <c r="B566" s="16"/>
      <c r="C566" s="16"/>
      <c r="D566" s="191"/>
      <c r="E566" s="191"/>
      <c r="F566" s="191"/>
      <c r="G566" s="191"/>
      <c r="H566" s="191"/>
      <c r="I566" s="189" t="s">
        <v>14</v>
      </c>
      <c r="J566" s="189"/>
      <c r="K566" s="189"/>
      <c r="L566" s="189"/>
      <c r="M566" s="189"/>
      <c r="N566" s="189"/>
    </row>
    <row r="567" spans="1:14" s="34" customFormat="1" ht="12.75" customHeight="1">
      <c r="A567" s="16"/>
      <c r="B567" s="16"/>
      <c r="C567" s="16" t="s">
        <v>54</v>
      </c>
      <c r="D567" s="191"/>
      <c r="E567" s="191"/>
      <c r="F567" s="191"/>
      <c r="G567" s="191"/>
      <c r="H567" s="191"/>
      <c r="I567" s="60">
        <f>SUMIF('WPI 2008-2010'!$C$10:$C$9172,$C567,'WPI 2008-2010'!O$10:O$9172)</f>
        <v>0</v>
      </c>
      <c r="J567" s="60">
        <f>SUMIF('WPI 2008-2010'!$C$10:$C$9172,$C567,'WPI 2008-2010'!P$10:P$9172)</f>
        <v>0</v>
      </c>
      <c r="K567" s="60">
        <f>SUMIF('WPI 2008-2010'!$C$10:$C$9172,$C567,'WPI 2008-2010'!Q$10:Q$9172)</f>
        <v>0</v>
      </c>
      <c r="L567" s="60" t="e">
        <f>SUMIF('WPI 2008-2010'!$C$10:$C$9172,$C567,'WPI 2008-2010'!#REF!)</f>
        <v>#REF!</v>
      </c>
      <c r="M567" s="60" t="e">
        <f>SUMIF('WPI 2008-2010'!$C$10:$C$9172,$C567,'WPI 2008-2010'!#REF!)</f>
        <v>#REF!</v>
      </c>
      <c r="N567" s="26" t="e">
        <f>I567+J567+K567+L567+M567</f>
        <v>#REF!</v>
      </c>
    </row>
    <row r="568" spans="1:14" s="34" customFormat="1" ht="14.25" customHeight="1">
      <c r="A568" s="16"/>
      <c r="B568" s="16"/>
      <c r="C568" s="16"/>
      <c r="D568" s="191"/>
      <c r="E568" s="191"/>
      <c r="F568" s="191"/>
      <c r="G568" s="191"/>
      <c r="H568" s="191"/>
      <c r="I568" s="190" t="s">
        <v>15</v>
      </c>
      <c r="J568" s="190"/>
      <c r="K568" s="190"/>
      <c r="L568" s="190"/>
      <c r="M568" s="190"/>
      <c r="N568" s="190"/>
    </row>
    <row r="569" spans="1:14" s="19" customFormat="1" ht="16.5" customHeight="1">
      <c r="A569" s="16"/>
      <c r="B569" s="16"/>
      <c r="C569" s="16"/>
      <c r="D569" s="191"/>
      <c r="E569" s="191"/>
      <c r="F569" s="191"/>
      <c r="G569" s="191"/>
      <c r="H569" s="191"/>
      <c r="I569" s="55">
        <f aca="true" t="shared" si="91" ref="I569:N569">I565+I567</f>
        <v>0</v>
      </c>
      <c r="J569" s="55">
        <f t="shared" si="91"/>
        <v>0</v>
      </c>
      <c r="K569" s="55">
        <f t="shared" si="91"/>
        <v>0</v>
      </c>
      <c r="L569" s="55" t="e">
        <f t="shared" si="91"/>
        <v>#REF!</v>
      </c>
      <c r="M569" s="55" t="e">
        <f t="shared" si="91"/>
        <v>#REF!</v>
      </c>
      <c r="N569" s="55" t="e">
        <f t="shared" si="91"/>
        <v>#REF!</v>
      </c>
    </row>
    <row r="570" spans="1:14" s="34" customFormat="1" ht="15" customHeight="1">
      <c r="A570" s="16"/>
      <c r="B570" s="16"/>
      <c r="C570" s="16"/>
      <c r="D570" s="191" t="s">
        <v>98</v>
      </c>
      <c r="E570" s="191"/>
      <c r="F570" s="191"/>
      <c r="G570" s="191"/>
      <c r="H570" s="191"/>
      <c r="I570" s="132" t="s">
        <v>47</v>
      </c>
      <c r="J570" s="132"/>
      <c r="K570" s="132"/>
      <c r="L570" s="132"/>
      <c r="M570" s="132"/>
      <c r="N570" s="132"/>
    </row>
    <row r="571" spans="1:14" s="34" customFormat="1" ht="16.5" customHeight="1">
      <c r="A571" s="16"/>
      <c r="B571" s="16"/>
      <c r="C571" s="16"/>
      <c r="D571" s="191"/>
      <c r="E571" s="191"/>
      <c r="F571" s="191"/>
      <c r="G571" s="191"/>
      <c r="H571" s="191"/>
      <c r="I571" s="2">
        <v>1975000</v>
      </c>
      <c r="J571" s="5">
        <v>50000</v>
      </c>
      <c r="K571" s="5">
        <v>400000</v>
      </c>
      <c r="L571" s="5">
        <v>200000</v>
      </c>
      <c r="M571" s="5"/>
      <c r="N571" s="5">
        <f>I571+J571+K571+L571+M571</f>
        <v>2625000</v>
      </c>
    </row>
    <row r="572" spans="1:14" s="34" customFormat="1" ht="16.5" customHeight="1">
      <c r="A572" s="16"/>
      <c r="B572" s="16"/>
      <c r="C572" s="16"/>
      <c r="D572" s="191"/>
      <c r="E572" s="191"/>
      <c r="F572" s="191"/>
      <c r="G572" s="191"/>
      <c r="H572" s="191"/>
      <c r="I572" s="189" t="s">
        <v>14</v>
      </c>
      <c r="J572" s="189"/>
      <c r="K572" s="189"/>
      <c r="L572" s="189"/>
      <c r="M572" s="189"/>
      <c r="N572" s="189"/>
    </row>
    <row r="573" spans="1:14" s="34" customFormat="1" ht="12.75" customHeight="1">
      <c r="A573" s="16"/>
      <c r="B573" s="16"/>
      <c r="C573" s="16" t="s">
        <v>55</v>
      </c>
      <c r="D573" s="191"/>
      <c r="E573" s="191"/>
      <c r="F573" s="191"/>
      <c r="G573" s="191"/>
      <c r="H573" s="191"/>
      <c r="I573" s="60">
        <f>SUMIF('WPI 2008-2010'!$C$10:$C$9172,$C573,'WPI 2008-2010'!O$10:O$9172)</f>
        <v>0</v>
      </c>
      <c r="J573" s="60">
        <f>SUMIF('WPI 2008-2010'!$C$10:$C$9172,$C573,'WPI 2008-2010'!P$10:P$9172)</f>
        <v>0</v>
      </c>
      <c r="K573" s="60">
        <f>SUMIF('WPI 2008-2010'!$C$10:$C$9172,$C573,'WPI 2008-2010'!Q$10:Q$9172)</f>
        <v>0</v>
      </c>
      <c r="L573" s="60" t="e">
        <f>SUMIF('WPI 2008-2010'!$C$10:$C$9172,$C573,'WPI 2008-2010'!#REF!)</f>
        <v>#REF!</v>
      </c>
      <c r="M573" s="60" t="e">
        <f>SUMIF('WPI 2008-2010'!$C$10:$C$9172,$C573,'WPI 2008-2010'!#REF!)</f>
        <v>#REF!</v>
      </c>
      <c r="N573" s="26" t="e">
        <f>I573+J573+K573+L573+M573</f>
        <v>#REF!</v>
      </c>
    </row>
    <row r="574" spans="1:14" s="34" customFormat="1" ht="14.25" customHeight="1">
      <c r="A574" s="16"/>
      <c r="B574" s="16"/>
      <c r="C574" s="16"/>
      <c r="D574" s="191"/>
      <c r="E574" s="191"/>
      <c r="F574" s="191"/>
      <c r="G574" s="191"/>
      <c r="H574" s="191"/>
      <c r="I574" s="190" t="s">
        <v>15</v>
      </c>
      <c r="J574" s="190"/>
      <c r="K574" s="190"/>
      <c r="L574" s="190"/>
      <c r="M574" s="190"/>
      <c r="N574" s="190"/>
    </row>
    <row r="575" spans="1:14" s="19" customFormat="1" ht="16.5" customHeight="1">
      <c r="A575" s="16"/>
      <c r="B575" s="16"/>
      <c r="C575" s="16"/>
      <c r="D575" s="191"/>
      <c r="E575" s="191"/>
      <c r="F575" s="191"/>
      <c r="G575" s="191"/>
      <c r="H575" s="191"/>
      <c r="I575" s="55">
        <f aca="true" t="shared" si="92" ref="I575:N575">I571+I573</f>
        <v>1975000</v>
      </c>
      <c r="J575" s="55">
        <f t="shared" si="92"/>
        <v>50000</v>
      </c>
      <c r="K575" s="55">
        <f t="shared" si="92"/>
        <v>400000</v>
      </c>
      <c r="L575" s="55" t="e">
        <f t="shared" si="92"/>
        <v>#REF!</v>
      </c>
      <c r="M575" s="55" t="e">
        <f t="shared" si="92"/>
        <v>#REF!</v>
      </c>
      <c r="N575" s="55" t="e">
        <f t="shared" si="92"/>
        <v>#REF!</v>
      </c>
    </row>
    <row r="576" spans="1:14" s="34" customFormat="1" ht="15" customHeight="1">
      <c r="A576" s="16"/>
      <c r="B576" s="16"/>
      <c r="C576" s="16"/>
      <c r="D576" s="191" t="s">
        <v>31</v>
      </c>
      <c r="E576" s="191"/>
      <c r="F576" s="191"/>
      <c r="G576" s="191"/>
      <c r="H576" s="191"/>
      <c r="I576" s="132" t="s">
        <v>47</v>
      </c>
      <c r="J576" s="132"/>
      <c r="K576" s="132"/>
      <c r="L576" s="132"/>
      <c r="M576" s="132"/>
      <c r="N576" s="132"/>
    </row>
    <row r="577" spans="1:14" s="34" customFormat="1" ht="16.5" customHeight="1">
      <c r="A577" s="16"/>
      <c r="B577" s="16"/>
      <c r="C577" s="16"/>
      <c r="D577" s="191"/>
      <c r="E577" s="191"/>
      <c r="F577" s="191"/>
      <c r="G577" s="191"/>
      <c r="H577" s="191"/>
      <c r="I577" s="2">
        <v>1366000</v>
      </c>
      <c r="J577" s="5">
        <v>350000</v>
      </c>
      <c r="K577" s="5">
        <v>4000000</v>
      </c>
      <c r="L577" s="5">
        <v>6050000</v>
      </c>
      <c r="M577" s="5"/>
      <c r="N577" s="5">
        <f>I577+J577+K577+L577+M577</f>
        <v>11766000</v>
      </c>
    </row>
    <row r="578" spans="1:14" s="34" customFormat="1" ht="16.5" customHeight="1">
      <c r="A578" s="16"/>
      <c r="B578" s="16"/>
      <c r="C578" s="16"/>
      <c r="D578" s="191"/>
      <c r="E578" s="191"/>
      <c r="F578" s="191"/>
      <c r="G578" s="191"/>
      <c r="H578" s="191"/>
      <c r="I578" s="189" t="s">
        <v>14</v>
      </c>
      <c r="J578" s="189"/>
      <c r="K578" s="189"/>
      <c r="L578" s="189"/>
      <c r="M578" s="189"/>
      <c r="N578" s="189"/>
    </row>
    <row r="579" spans="1:14" s="34" customFormat="1" ht="12.75" customHeight="1">
      <c r="A579" s="16"/>
      <c r="B579" s="16"/>
      <c r="C579" s="16" t="s">
        <v>56</v>
      </c>
      <c r="D579" s="191"/>
      <c r="E579" s="191"/>
      <c r="F579" s="191"/>
      <c r="G579" s="191"/>
      <c r="H579" s="191"/>
      <c r="I579" s="60">
        <f>SUMIF('WPI 2008-2010'!$C$10:$C$9172,$C579,'WPI 2008-2010'!O$10:O$9172)</f>
        <v>0</v>
      </c>
      <c r="J579" s="60">
        <f>SUMIF('WPI 2008-2010'!$C$10:$C$9172,$C579,'WPI 2008-2010'!P$10:P$9172)</f>
        <v>0</v>
      </c>
      <c r="K579" s="60">
        <f>SUMIF('WPI 2008-2010'!$C$10:$C$9172,$C579,'WPI 2008-2010'!Q$10:Q$9172)</f>
        <v>0</v>
      </c>
      <c r="L579" s="60" t="e">
        <f>SUMIF('WPI 2008-2010'!$C$10:$C$9172,$C579,'WPI 2008-2010'!#REF!)</f>
        <v>#REF!</v>
      </c>
      <c r="M579" s="60" t="e">
        <f>SUMIF('WPI 2008-2010'!$C$10:$C$9172,$C579,'WPI 2008-2010'!#REF!)</f>
        <v>#REF!</v>
      </c>
      <c r="N579" s="26" t="e">
        <f>I579+J579+K579+L579+M579</f>
        <v>#REF!</v>
      </c>
    </row>
    <row r="580" spans="1:14" s="34" customFormat="1" ht="14.25" customHeight="1">
      <c r="A580" s="16"/>
      <c r="B580" s="16"/>
      <c r="C580" s="16"/>
      <c r="D580" s="191"/>
      <c r="E580" s="191"/>
      <c r="F580" s="191"/>
      <c r="G580" s="191"/>
      <c r="H580" s="191"/>
      <c r="I580" s="190" t="s">
        <v>15</v>
      </c>
      <c r="J580" s="190"/>
      <c r="K580" s="190"/>
      <c r="L580" s="190"/>
      <c r="M580" s="190"/>
      <c r="N580" s="190"/>
    </row>
    <row r="581" spans="1:14" s="19" customFormat="1" ht="16.5" customHeight="1">
      <c r="A581" s="16"/>
      <c r="B581" s="16"/>
      <c r="C581" s="16"/>
      <c r="D581" s="191"/>
      <c r="E581" s="191"/>
      <c r="F581" s="191"/>
      <c r="G581" s="191"/>
      <c r="H581" s="191"/>
      <c r="I581" s="55">
        <f aca="true" t="shared" si="93" ref="I581:N581">I577+I579</f>
        <v>1366000</v>
      </c>
      <c r="J581" s="55">
        <f t="shared" si="93"/>
        <v>350000</v>
      </c>
      <c r="K581" s="55">
        <f t="shared" si="93"/>
        <v>4000000</v>
      </c>
      <c r="L581" s="55" t="e">
        <f t="shared" si="93"/>
        <v>#REF!</v>
      </c>
      <c r="M581" s="55" t="e">
        <f t="shared" si="93"/>
        <v>#REF!</v>
      </c>
      <c r="N581" s="55" t="e">
        <f t="shared" si="93"/>
        <v>#REF!</v>
      </c>
    </row>
    <row r="582" spans="1:14" s="34" customFormat="1" ht="15" customHeight="1">
      <c r="A582" s="16"/>
      <c r="B582" s="16"/>
      <c r="C582" s="16"/>
      <c r="D582" s="191" t="s">
        <v>32</v>
      </c>
      <c r="E582" s="191"/>
      <c r="F582" s="191"/>
      <c r="G582" s="191"/>
      <c r="H582" s="191"/>
      <c r="I582" s="132" t="s">
        <v>47</v>
      </c>
      <c r="J582" s="132"/>
      <c r="K582" s="132"/>
      <c r="L582" s="132"/>
      <c r="M582" s="132"/>
      <c r="N582" s="132"/>
    </row>
    <row r="583" spans="1:14" s="34" customFormat="1" ht="16.5" customHeight="1">
      <c r="A583" s="16"/>
      <c r="B583" s="16"/>
      <c r="C583" s="16"/>
      <c r="D583" s="191"/>
      <c r="E583" s="191"/>
      <c r="F583" s="191"/>
      <c r="G583" s="191"/>
      <c r="H583" s="191"/>
      <c r="I583" s="2">
        <v>7908000</v>
      </c>
      <c r="J583" s="5">
        <v>8790000</v>
      </c>
      <c r="K583" s="5">
        <v>7110000</v>
      </c>
      <c r="L583" s="5">
        <v>0</v>
      </c>
      <c r="M583" s="5">
        <v>0</v>
      </c>
      <c r="N583" s="5">
        <v>23808000</v>
      </c>
    </row>
    <row r="584" spans="1:14" s="34" customFormat="1" ht="16.5" customHeight="1">
      <c r="A584" s="16"/>
      <c r="B584" s="16"/>
      <c r="C584" s="16"/>
      <c r="D584" s="191"/>
      <c r="E584" s="191"/>
      <c r="F584" s="191"/>
      <c r="G584" s="191"/>
      <c r="H584" s="191"/>
      <c r="I584" s="189" t="s">
        <v>14</v>
      </c>
      <c r="J584" s="189"/>
      <c r="K584" s="189"/>
      <c r="L584" s="189"/>
      <c r="M584" s="189"/>
      <c r="N584" s="189"/>
    </row>
    <row r="585" spans="1:14" s="34" customFormat="1" ht="12.75" customHeight="1">
      <c r="A585" s="16"/>
      <c r="B585" s="16"/>
      <c r="C585" s="16" t="s">
        <v>57</v>
      </c>
      <c r="D585" s="191"/>
      <c r="E585" s="191"/>
      <c r="F585" s="191"/>
      <c r="G585" s="191"/>
      <c r="H585" s="191"/>
      <c r="I585" s="60">
        <f>SUMIF('WPI 2008-2010'!$C$10:$C$9172,$C585,'WPI 2008-2010'!O$10:O$9172)</f>
        <v>0</v>
      </c>
      <c r="J585" s="60">
        <f>SUMIF('WPI 2008-2010'!$C$10:$C$9172,$C585,'WPI 2008-2010'!P$10:P$9172)</f>
        <v>0</v>
      </c>
      <c r="K585" s="60">
        <f>SUMIF('WPI 2008-2010'!$C$10:$C$9172,$C585,'WPI 2008-2010'!Q$10:Q$9172)</f>
        <v>0</v>
      </c>
      <c r="L585" s="60" t="e">
        <f>SUMIF('WPI 2008-2010'!$C$10:$C$9172,$C585,'WPI 2008-2010'!#REF!)</f>
        <v>#REF!</v>
      </c>
      <c r="M585" s="60" t="e">
        <f>SUMIF('WPI 2008-2010'!$C$10:$C$9172,$C585,'WPI 2008-2010'!#REF!)</f>
        <v>#REF!</v>
      </c>
      <c r="N585" s="26" t="e">
        <f>I585+J585+K585+L585+M585</f>
        <v>#REF!</v>
      </c>
    </row>
    <row r="586" spans="1:14" s="34" customFormat="1" ht="14.25" customHeight="1">
      <c r="A586" s="16"/>
      <c r="B586" s="16"/>
      <c r="C586" s="16"/>
      <c r="D586" s="191"/>
      <c r="E586" s="191"/>
      <c r="F586" s="191"/>
      <c r="G586" s="191"/>
      <c r="H586" s="191"/>
      <c r="I586" s="190" t="s">
        <v>15</v>
      </c>
      <c r="J586" s="190"/>
      <c r="K586" s="190"/>
      <c r="L586" s="190"/>
      <c r="M586" s="190"/>
      <c r="N586" s="190"/>
    </row>
    <row r="587" spans="1:14" s="19" customFormat="1" ht="16.5" customHeight="1">
      <c r="A587" s="16"/>
      <c r="B587" s="16"/>
      <c r="C587" s="16"/>
      <c r="D587" s="191"/>
      <c r="E587" s="191"/>
      <c r="F587" s="191"/>
      <c r="G587" s="191"/>
      <c r="H587" s="191"/>
      <c r="I587" s="55">
        <f aca="true" t="shared" si="94" ref="I587:N587">I583+I585</f>
        <v>7908000</v>
      </c>
      <c r="J587" s="55">
        <f t="shared" si="94"/>
        <v>8790000</v>
      </c>
      <c r="K587" s="55">
        <f t="shared" si="94"/>
        <v>7110000</v>
      </c>
      <c r="L587" s="55" t="e">
        <f t="shared" si="94"/>
        <v>#REF!</v>
      </c>
      <c r="M587" s="55" t="e">
        <f t="shared" si="94"/>
        <v>#REF!</v>
      </c>
      <c r="N587" s="55" t="e">
        <f t="shared" si="94"/>
        <v>#REF!</v>
      </c>
    </row>
    <row r="588" spans="1:14" s="34" customFormat="1" ht="15" customHeight="1">
      <c r="A588" s="16"/>
      <c r="B588" s="16"/>
      <c r="C588" s="16"/>
      <c r="D588" s="191" t="s">
        <v>33</v>
      </c>
      <c r="E588" s="191"/>
      <c r="F588" s="191"/>
      <c r="G588" s="191"/>
      <c r="H588" s="191"/>
      <c r="I588" s="132" t="s">
        <v>47</v>
      </c>
      <c r="J588" s="132"/>
      <c r="K588" s="132"/>
      <c r="L588" s="132"/>
      <c r="M588" s="132"/>
      <c r="N588" s="132"/>
    </row>
    <row r="589" spans="1:14" s="34" customFormat="1" ht="16.5" customHeight="1">
      <c r="A589" s="16"/>
      <c r="B589" s="16"/>
      <c r="C589" s="16"/>
      <c r="D589" s="191"/>
      <c r="E589" s="191"/>
      <c r="F589" s="191"/>
      <c r="G589" s="191"/>
      <c r="H589" s="191"/>
      <c r="I589" s="2">
        <v>6670000</v>
      </c>
      <c r="J589" s="5">
        <v>11675000</v>
      </c>
      <c r="K589" s="5">
        <v>3573000</v>
      </c>
      <c r="L589" s="5">
        <v>2130000</v>
      </c>
      <c r="M589" s="5">
        <v>9747000</v>
      </c>
      <c r="N589" s="5">
        <f>I589+J589+K589+L589+M589</f>
        <v>33795000</v>
      </c>
    </row>
    <row r="590" spans="1:14" s="34" customFormat="1" ht="16.5" customHeight="1">
      <c r="A590" s="16"/>
      <c r="B590" s="16"/>
      <c r="C590" s="16"/>
      <c r="D590" s="191"/>
      <c r="E590" s="191"/>
      <c r="F590" s="191"/>
      <c r="G590" s="191"/>
      <c r="H590" s="191"/>
      <c r="I590" s="189" t="s">
        <v>14</v>
      </c>
      <c r="J590" s="189"/>
      <c r="K590" s="189"/>
      <c r="L590" s="189"/>
      <c r="M590" s="189"/>
      <c r="N590" s="189"/>
    </row>
    <row r="591" spans="1:14" s="34" customFormat="1" ht="12.75" customHeight="1">
      <c r="A591" s="16"/>
      <c r="B591" s="16"/>
      <c r="C591" s="16" t="s">
        <v>58</v>
      </c>
      <c r="D591" s="191"/>
      <c r="E591" s="191"/>
      <c r="F591" s="191"/>
      <c r="G591" s="191"/>
      <c r="H591" s="191"/>
      <c r="I591" s="60">
        <f>SUMIF('WPI 2008-2010'!$C$10:$C$9172,$C591,'WPI 2008-2010'!O$10:O$9172)</f>
        <v>0</v>
      </c>
      <c r="J591" s="60">
        <f>SUMIF('WPI 2008-2010'!$C$10:$C$9172,$C591,'WPI 2008-2010'!P$10:P$9172)</f>
        <v>0</v>
      </c>
      <c r="K591" s="60">
        <f>SUMIF('WPI 2008-2010'!$C$10:$C$9172,$C591,'WPI 2008-2010'!Q$10:Q$9172)</f>
        <v>0</v>
      </c>
      <c r="L591" s="60" t="e">
        <f>SUMIF('WPI 2008-2010'!$C$10:$C$9172,$C591,'WPI 2008-2010'!#REF!)</f>
        <v>#REF!</v>
      </c>
      <c r="M591" s="60" t="e">
        <f>SUMIF('WPI 2008-2010'!$C$10:$C$9172,$C591,'WPI 2008-2010'!#REF!)</f>
        <v>#REF!</v>
      </c>
      <c r="N591" s="26" t="e">
        <f>I591+J591+K591+L591+M591</f>
        <v>#REF!</v>
      </c>
    </row>
    <row r="592" spans="1:14" s="34" customFormat="1" ht="14.25" customHeight="1">
      <c r="A592" s="16"/>
      <c r="B592" s="16"/>
      <c r="C592" s="16"/>
      <c r="D592" s="191"/>
      <c r="E592" s="191"/>
      <c r="F592" s="191"/>
      <c r="G592" s="191"/>
      <c r="H592" s="191"/>
      <c r="I592" s="190" t="s">
        <v>15</v>
      </c>
      <c r="J592" s="190"/>
      <c r="K592" s="190"/>
      <c r="L592" s="190"/>
      <c r="M592" s="190"/>
      <c r="N592" s="190"/>
    </row>
    <row r="593" spans="1:14" s="19" customFormat="1" ht="16.5" customHeight="1">
      <c r="A593" s="16"/>
      <c r="B593" s="16"/>
      <c r="C593" s="16"/>
      <c r="D593" s="191"/>
      <c r="E593" s="191"/>
      <c r="F593" s="191"/>
      <c r="G593" s="191"/>
      <c r="H593" s="191"/>
      <c r="I593" s="55">
        <f aca="true" t="shared" si="95" ref="I593:N593">I589+I591</f>
        <v>6670000</v>
      </c>
      <c r="J593" s="55">
        <f t="shared" si="95"/>
        <v>11675000</v>
      </c>
      <c r="K593" s="55">
        <f t="shared" si="95"/>
        <v>3573000</v>
      </c>
      <c r="L593" s="55" t="e">
        <f t="shared" si="95"/>
        <v>#REF!</v>
      </c>
      <c r="M593" s="55" t="e">
        <f t="shared" si="95"/>
        <v>#REF!</v>
      </c>
      <c r="N593" s="55" t="e">
        <f t="shared" si="95"/>
        <v>#REF!</v>
      </c>
    </row>
    <row r="594" spans="1:14" s="34" customFormat="1" ht="15" customHeight="1">
      <c r="A594" s="16"/>
      <c r="B594" s="16"/>
      <c r="C594" s="16"/>
      <c r="D594" s="191" t="s">
        <v>34</v>
      </c>
      <c r="E594" s="191"/>
      <c r="F594" s="191"/>
      <c r="G594" s="191"/>
      <c r="H594" s="191"/>
      <c r="I594" s="132" t="s">
        <v>47</v>
      </c>
      <c r="J594" s="132"/>
      <c r="K594" s="132"/>
      <c r="L594" s="132"/>
      <c r="M594" s="132"/>
      <c r="N594" s="132"/>
    </row>
    <row r="595" spans="1:14" s="34" customFormat="1" ht="16.5" customHeight="1">
      <c r="A595" s="16"/>
      <c r="B595" s="16"/>
      <c r="C595" s="16"/>
      <c r="D595" s="191"/>
      <c r="E595" s="191"/>
      <c r="F595" s="191"/>
      <c r="G595" s="191"/>
      <c r="H595" s="191"/>
      <c r="I595" s="2"/>
      <c r="J595" s="5"/>
      <c r="K595" s="5"/>
      <c r="L595" s="5"/>
      <c r="M595" s="5"/>
      <c r="N595" s="5">
        <f>I595+J595+K595+L595+M595</f>
        <v>0</v>
      </c>
    </row>
    <row r="596" spans="1:14" s="34" customFormat="1" ht="16.5" customHeight="1">
      <c r="A596" s="16"/>
      <c r="B596" s="16"/>
      <c r="C596" s="16"/>
      <c r="D596" s="191"/>
      <c r="E596" s="191"/>
      <c r="F596" s="191"/>
      <c r="G596" s="191"/>
      <c r="H596" s="191"/>
      <c r="I596" s="189" t="s">
        <v>14</v>
      </c>
      <c r="J596" s="189"/>
      <c r="K596" s="189"/>
      <c r="L596" s="189"/>
      <c r="M596" s="189"/>
      <c r="N596" s="189"/>
    </row>
    <row r="597" spans="1:14" s="34" customFormat="1" ht="12.75" customHeight="1">
      <c r="A597" s="16"/>
      <c r="B597" s="16"/>
      <c r="C597" s="16" t="s">
        <v>49</v>
      </c>
      <c r="D597" s="191"/>
      <c r="E597" s="191"/>
      <c r="F597" s="191"/>
      <c r="G597" s="191"/>
      <c r="H597" s="191"/>
      <c r="I597" s="60">
        <f>SUMIF('WPI 2008-2010'!$C$10:$C$9172,$C597,'WPI 2008-2010'!O$10:O$9172)</f>
        <v>0</v>
      </c>
      <c r="J597" s="60">
        <f>SUMIF('WPI 2008-2010'!$C$10:$C$9172,$C597,'WPI 2008-2010'!P$10:P$9172)</f>
        <v>0</v>
      </c>
      <c r="K597" s="60">
        <f>SUMIF('WPI 2008-2010'!$C$10:$C$9172,$C597,'WPI 2008-2010'!Q$10:Q$9172)</f>
        <v>0</v>
      </c>
      <c r="L597" s="60" t="e">
        <f>SUMIF('WPI 2008-2010'!$C$10:$C$9172,$C597,'WPI 2008-2010'!#REF!)</f>
        <v>#REF!</v>
      </c>
      <c r="M597" s="60" t="e">
        <f>SUMIF('WPI 2008-2010'!$C$10:$C$9172,$C597,'WPI 2008-2010'!#REF!)</f>
        <v>#REF!</v>
      </c>
      <c r="N597" s="26" t="e">
        <f>I597+J597+K597+L597+M597</f>
        <v>#REF!</v>
      </c>
    </row>
    <row r="598" spans="1:14" s="34" customFormat="1" ht="14.25" customHeight="1">
      <c r="A598" s="16"/>
      <c r="B598" s="16"/>
      <c r="C598" s="16"/>
      <c r="D598" s="191"/>
      <c r="E598" s="191"/>
      <c r="F598" s="191"/>
      <c r="G598" s="191"/>
      <c r="H598" s="191"/>
      <c r="I598" s="190" t="s">
        <v>15</v>
      </c>
      <c r="J598" s="190"/>
      <c r="K598" s="190"/>
      <c r="L598" s="190"/>
      <c r="M598" s="190"/>
      <c r="N598" s="190"/>
    </row>
    <row r="599" spans="1:14" s="19" customFormat="1" ht="16.5" customHeight="1">
      <c r="A599" s="16"/>
      <c r="B599" s="16"/>
      <c r="C599" s="16"/>
      <c r="D599" s="191"/>
      <c r="E599" s="191"/>
      <c r="F599" s="191"/>
      <c r="G599" s="191"/>
      <c r="H599" s="191"/>
      <c r="I599" s="55">
        <f aca="true" t="shared" si="96" ref="I599:N599">I595+I597</f>
        <v>0</v>
      </c>
      <c r="J599" s="55">
        <f t="shared" si="96"/>
        <v>0</v>
      </c>
      <c r="K599" s="55">
        <f t="shared" si="96"/>
        <v>0</v>
      </c>
      <c r="L599" s="55" t="e">
        <f t="shared" si="96"/>
        <v>#REF!</v>
      </c>
      <c r="M599" s="55" t="e">
        <f t="shared" si="96"/>
        <v>#REF!</v>
      </c>
      <c r="N599" s="55" t="e">
        <f t="shared" si="96"/>
        <v>#REF!</v>
      </c>
    </row>
    <row r="600" spans="1:14" s="34" customFormat="1" ht="15" customHeight="1">
      <c r="A600" s="16"/>
      <c r="B600" s="16"/>
      <c r="C600" s="16"/>
      <c r="D600" s="191" t="s">
        <v>35</v>
      </c>
      <c r="E600" s="191"/>
      <c r="F600" s="191"/>
      <c r="G600" s="191"/>
      <c r="H600" s="191"/>
      <c r="I600" s="132" t="s">
        <v>47</v>
      </c>
      <c r="J600" s="132"/>
      <c r="K600" s="132"/>
      <c r="L600" s="132"/>
      <c r="M600" s="132"/>
      <c r="N600" s="132"/>
    </row>
    <row r="601" spans="1:14" s="34" customFormat="1" ht="16.5" customHeight="1">
      <c r="A601" s="16"/>
      <c r="B601" s="16"/>
      <c r="C601" s="16"/>
      <c r="D601" s="191"/>
      <c r="E601" s="191"/>
      <c r="F601" s="191"/>
      <c r="G601" s="191"/>
      <c r="H601" s="191"/>
      <c r="I601" s="2">
        <v>600000</v>
      </c>
      <c r="J601" s="5">
        <v>700000</v>
      </c>
      <c r="K601" s="5">
        <v>815000</v>
      </c>
      <c r="L601" s="5">
        <v>350000</v>
      </c>
      <c r="M601" s="5">
        <v>300000</v>
      </c>
      <c r="N601" s="5">
        <f>I601+J601+K601+L601+M601</f>
        <v>2765000</v>
      </c>
    </row>
    <row r="602" spans="1:14" s="34" customFormat="1" ht="16.5" customHeight="1">
      <c r="A602" s="16"/>
      <c r="B602" s="16"/>
      <c r="C602" s="16"/>
      <c r="D602" s="191"/>
      <c r="E602" s="191"/>
      <c r="F602" s="191"/>
      <c r="G602" s="191"/>
      <c r="H602" s="191"/>
      <c r="I602" s="189" t="s">
        <v>14</v>
      </c>
      <c r="J602" s="189"/>
      <c r="K602" s="189"/>
      <c r="L602" s="189"/>
      <c r="M602" s="189"/>
      <c r="N602" s="189"/>
    </row>
    <row r="603" spans="1:14" s="34" customFormat="1" ht="12.75" customHeight="1">
      <c r="A603" s="16"/>
      <c r="B603" s="16"/>
      <c r="C603" s="16" t="s">
        <v>59</v>
      </c>
      <c r="D603" s="191"/>
      <c r="E603" s="191"/>
      <c r="F603" s="191"/>
      <c r="G603" s="191"/>
      <c r="H603" s="191"/>
      <c r="I603" s="60">
        <f>SUMIF('WPI 2008-2010'!$C$10:$C$9172,$C603,'WPI 2008-2010'!O$10:O$9172)</f>
        <v>0</v>
      </c>
      <c r="J603" s="60">
        <f>SUMIF('WPI 2008-2010'!$C$10:$C$9172,$C603,'WPI 2008-2010'!P$10:P$9172)</f>
        <v>0</v>
      </c>
      <c r="K603" s="60">
        <f>SUMIF('WPI 2008-2010'!$C$10:$C$9172,$C603,'WPI 2008-2010'!Q$10:Q$9172)</f>
        <v>0</v>
      </c>
      <c r="L603" s="60" t="e">
        <f>SUMIF('WPI 2008-2010'!$C$10:$C$9172,$C603,'WPI 2008-2010'!#REF!)</f>
        <v>#REF!</v>
      </c>
      <c r="M603" s="60" t="e">
        <f>SUMIF('WPI 2008-2010'!$C$10:$C$9172,$C603,'WPI 2008-2010'!#REF!)</f>
        <v>#REF!</v>
      </c>
      <c r="N603" s="26" t="e">
        <f>I603+J603+K603+L603+M603</f>
        <v>#REF!</v>
      </c>
    </row>
    <row r="604" spans="1:14" s="34" customFormat="1" ht="14.25" customHeight="1">
      <c r="A604" s="16"/>
      <c r="B604" s="16"/>
      <c r="C604" s="16"/>
      <c r="D604" s="191"/>
      <c r="E604" s="191"/>
      <c r="F604" s="191"/>
      <c r="G604" s="191"/>
      <c r="H604" s="191"/>
      <c r="I604" s="190" t="s">
        <v>15</v>
      </c>
      <c r="J604" s="190"/>
      <c r="K604" s="190"/>
      <c r="L604" s="190"/>
      <c r="M604" s="190"/>
      <c r="N604" s="190"/>
    </row>
    <row r="605" spans="1:14" s="19" customFormat="1" ht="16.5" customHeight="1">
      <c r="A605" s="16"/>
      <c r="B605" s="16"/>
      <c r="C605" s="16"/>
      <c r="D605" s="191"/>
      <c r="E605" s="191"/>
      <c r="F605" s="191"/>
      <c r="G605" s="191"/>
      <c r="H605" s="191"/>
      <c r="I605" s="55">
        <f aca="true" t="shared" si="97" ref="I605:N605">I601+I603</f>
        <v>600000</v>
      </c>
      <c r="J605" s="55">
        <f t="shared" si="97"/>
        <v>700000</v>
      </c>
      <c r="K605" s="55">
        <f t="shared" si="97"/>
        <v>815000</v>
      </c>
      <c r="L605" s="55" t="e">
        <f t="shared" si="97"/>
        <v>#REF!</v>
      </c>
      <c r="M605" s="55" t="e">
        <f t="shared" si="97"/>
        <v>#REF!</v>
      </c>
      <c r="N605" s="55" t="e">
        <f t="shared" si="97"/>
        <v>#REF!</v>
      </c>
    </row>
    <row r="606" spans="1:14" s="19" customFormat="1" ht="27" customHeight="1">
      <c r="A606" s="16"/>
      <c r="B606" s="16"/>
      <c r="C606" s="16"/>
      <c r="D606" s="192" t="s">
        <v>78</v>
      </c>
      <c r="E606" s="192"/>
      <c r="F606" s="192"/>
      <c r="G606" s="192"/>
      <c r="H606" s="192"/>
      <c r="I606" s="192"/>
      <c r="J606" s="192"/>
      <c r="K606" s="192"/>
      <c r="L606" s="192"/>
      <c r="M606" s="192"/>
      <c r="N606" s="192"/>
    </row>
    <row r="607" spans="1:14" s="34" customFormat="1" ht="15" customHeight="1">
      <c r="A607" s="16"/>
      <c r="B607" s="16"/>
      <c r="C607" s="16"/>
      <c r="D607" s="191" t="s">
        <v>92</v>
      </c>
      <c r="E607" s="191"/>
      <c r="F607" s="191"/>
      <c r="G607" s="191"/>
      <c r="H607" s="191"/>
      <c r="I607" s="132" t="s">
        <v>47</v>
      </c>
      <c r="J607" s="132"/>
      <c r="K607" s="132"/>
      <c r="L607" s="132"/>
      <c r="M607" s="132"/>
      <c r="N607" s="132"/>
    </row>
    <row r="608" spans="1:14" s="34" customFormat="1" ht="16.5" customHeight="1">
      <c r="A608" s="16"/>
      <c r="B608" s="16"/>
      <c r="C608" s="16"/>
      <c r="D608" s="191"/>
      <c r="E608" s="191"/>
      <c r="F608" s="191"/>
      <c r="G608" s="191"/>
      <c r="H608" s="191"/>
      <c r="I608" s="2">
        <v>12811000</v>
      </c>
      <c r="J608" s="5">
        <v>21780000</v>
      </c>
      <c r="K608" s="5">
        <v>2000000</v>
      </c>
      <c r="L608" s="5">
        <v>310000</v>
      </c>
      <c r="M608" s="5">
        <v>6940000</v>
      </c>
      <c r="N608" s="5">
        <f>I608+J608+K608+L608+M608</f>
        <v>43841000</v>
      </c>
    </row>
    <row r="609" spans="1:14" s="34" customFormat="1" ht="16.5" customHeight="1">
      <c r="A609" s="16"/>
      <c r="B609" s="16"/>
      <c r="C609" s="16"/>
      <c r="D609" s="191"/>
      <c r="E609" s="191"/>
      <c r="F609" s="191"/>
      <c r="G609" s="191"/>
      <c r="H609" s="191"/>
      <c r="I609" s="189" t="s">
        <v>14</v>
      </c>
      <c r="J609" s="189"/>
      <c r="K609" s="189"/>
      <c r="L609" s="189"/>
      <c r="M609" s="189"/>
      <c r="N609" s="189"/>
    </row>
    <row r="610" spans="1:14" s="34" customFormat="1" ht="12.75" customHeight="1">
      <c r="A610" s="16"/>
      <c r="B610" s="16"/>
      <c r="C610" s="16" t="s">
        <v>48</v>
      </c>
      <c r="D610" s="191"/>
      <c r="E610" s="191"/>
      <c r="F610" s="191"/>
      <c r="G610" s="191"/>
      <c r="H610" s="191"/>
      <c r="I610" s="60" t="e">
        <f>SUMIF(#REF!,$C610,#REF!)</f>
        <v>#REF!</v>
      </c>
      <c r="J610" s="60" t="e">
        <f>SUMIF(#REF!,$C610,#REF!)</f>
        <v>#REF!</v>
      </c>
      <c r="K610" s="60" t="e">
        <f>SUMIF(#REF!,$C610,#REF!)</f>
        <v>#REF!</v>
      </c>
      <c r="L610" s="60" t="e">
        <f>SUMIF(#REF!,$C610,#REF!)</f>
        <v>#REF!</v>
      </c>
      <c r="M610" s="60" t="e">
        <f>SUMIF(#REF!,$C610,#REF!)</f>
        <v>#REF!</v>
      </c>
      <c r="N610" s="26" t="e">
        <f>I610+J610+K610+L610+M610</f>
        <v>#REF!</v>
      </c>
    </row>
    <row r="611" spans="1:14" s="34" customFormat="1" ht="14.25" customHeight="1">
      <c r="A611" s="16"/>
      <c r="B611" s="16"/>
      <c r="C611" s="16"/>
      <c r="D611" s="191"/>
      <c r="E611" s="191"/>
      <c r="F611" s="191"/>
      <c r="G611" s="191"/>
      <c r="H611" s="191"/>
      <c r="I611" s="190" t="s">
        <v>15</v>
      </c>
      <c r="J611" s="190"/>
      <c r="K611" s="190"/>
      <c r="L611" s="190"/>
      <c r="M611" s="190"/>
      <c r="N611" s="190"/>
    </row>
    <row r="612" spans="1:14" s="19" customFormat="1" ht="16.5" customHeight="1">
      <c r="A612" s="16"/>
      <c r="B612" s="16"/>
      <c r="C612" s="16"/>
      <c r="D612" s="191"/>
      <c r="E612" s="191"/>
      <c r="F612" s="191"/>
      <c r="G612" s="191"/>
      <c r="H612" s="191"/>
      <c r="I612" s="55" t="e">
        <f aca="true" t="shared" si="98" ref="I612:N612">I608+I610</f>
        <v>#REF!</v>
      </c>
      <c r="J612" s="55" t="e">
        <f t="shared" si="98"/>
        <v>#REF!</v>
      </c>
      <c r="K612" s="55" t="e">
        <f t="shared" si="98"/>
        <v>#REF!</v>
      </c>
      <c r="L612" s="55" t="e">
        <f t="shared" si="98"/>
        <v>#REF!</v>
      </c>
      <c r="M612" s="55" t="e">
        <f t="shared" si="98"/>
        <v>#REF!</v>
      </c>
      <c r="N612" s="55" t="e">
        <f t="shared" si="98"/>
        <v>#REF!</v>
      </c>
    </row>
    <row r="613" spans="1:14" s="34" customFormat="1" ht="15" customHeight="1">
      <c r="A613" s="16"/>
      <c r="B613" s="16"/>
      <c r="C613" s="16"/>
      <c r="D613" s="191" t="s">
        <v>93</v>
      </c>
      <c r="E613" s="191"/>
      <c r="F613" s="191"/>
      <c r="G613" s="191"/>
      <c r="H613" s="191"/>
      <c r="I613" s="132" t="s">
        <v>47</v>
      </c>
      <c r="J613" s="132"/>
      <c r="K613" s="132"/>
      <c r="L613" s="132"/>
      <c r="M613" s="132"/>
      <c r="N613" s="132"/>
    </row>
    <row r="614" spans="1:14" s="34" customFormat="1" ht="16.5" customHeight="1">
      <c r="A614" s="16"/>
      <c r="B614" s="16"/>
      <c r="C614" s="16"/>
      <c r="D614" s="191"/>
      <c r="E614" s="191"/>
      <c r="F614" s="191"/>
      <c r="G614" s="191"/>
      <c r="H614" s="191"/>
      <c r="I614" s="2"/>
      <c r="J614" s="5"/>
      <c r="K614" s="5"/>
      <c r="L614" s="5"/>
      <c r="M614" s="5"/>
      <c r="N614" s="5">
        <f>I614+J614+K614+L614+M614</f>
        <v>0</v>
      </c>
    </row>
    <row r="615" spans="1:14" s="34" customFormat="1" ht="16.5" customHeight="1">
      <c r="A615" s="16"/>
      <c r="B615" s="16"/>
      <c r="C615" s="16"/>
      <c r="D615" s="191"/>
      <c r="E615" s="191"/>
      <c r="F615" s="191"/>
      <c r="G615" s="191"/>
      <c r="H615" s="191"/>
      <c r="I615" s="189" t="s">
        <v>14</v>
      </c>
      <c r="J615" s="189"/>
      <c r="K615" s="189"/>
      <c r="L615" s="189"/>
      <c r="M615" s="189"/>
      <c r="N615" s="189"/>
    </row>
    <row r="616" spans="1:14" s="34" customFormat="1" ht="12.75" customHeight="1">
      <c r="A616" s="16"/>
      <c r="B616" s="16"/>
      <c r="C616" s="16" t="s">
        <v>50</v>
      </c>
      <c r="D616" s="191"/>
      <c r="E616" s="191"/>
      <c r="F616" s="191"/>
      <c r="G616" s="191"/>
      <c r="H616" s="191"/>
      <c r="I616" s="60" t="e">
        <f>SUMIF(#REF!,$C616,#REF!)</f>
        <v>#REF!</v>
      </c>
      <c r="J616" s="60" t="e">
        <f>SUMIF(#REF!,$C616,#REF!)</f>
        <v>#REF!</v>
      </c>
      <c r="K616" s="60" t="e">
        <f>SUMIF(#REF!,$C616,#REF!)</f>
        <v>#REF!</v>
      </c>
      <c r="L616" s="60" t="e">
        <f>SUMIF(#REF!,$C616,#REF!)</f>
        <v>#REF!</v>
      </c>
      <c r="M616" s="60" t="e">
        <f>SUMIF(#REF!,$C616,#REF!)</f>
        <v>#REF!</v>
      </c>
      <c r="N616" s="26" t="e">
        <f>I616+J616+K616+L616+M616</f>
        <v>#REF!</v>
      </c>
    </row>
    <row r="617" spans="1:14" s="34" customFormat="1" ht="14.25" customHeight="1">
      <c r="A617" s="16"/>
      <c r="B617" s="16"/>
      <c r="C617" s="16"/>
      <c r="D617" s="191"/>
      <c r="E617" s="191"/>
      <c r="F617" s="191"/>
      <c r="G617" s="191"/>
      <c r="H617" s="191"/>
      <c r="I617" s="190" t="s">
        <v>15</v>
      </c>
      <c r="J617" s="190"/>
      <c r="K617" s="190"/>
      <c r="L617" s="190"/>
      <c r="M617" s="190"/>
      <c r="N617" s="190"/>
    </row>
    <row r="618" spans="1:14" s="19" customFormat="1" ht="16.5" customHeight="1">
      <c r="A618" s="16"/>
      <c r="B618" s="16"/>
      <c r="C618" s="16"/>
      <c r="D618" s="191"/>
      <c r="E618" s="191"/>
      <c r="F618" s="191"/>
      <c r="G618" s="191"/>
      <c r="H618" s="191"/>
      <c r="I618" s="55" t="e">
        <f aca="true" t="shared" si="99" ref="I618:N618">I614+I616</f>
        <v>#REF!</v>
      </c>
      <c r="J618" s="55" t="e">
        <f t="shared" si="99"/>
        <v>#REF!</v>
      </c>
      <c r="K618" s="55" t="e">
        <f t="shared" si="99"/>
        <v>#REF!</v>
      </c>
      <c r="L618" s="55" t="e">
        <f t="shared" si="99"/>
        <v>#REF!</v>
      </c>
      <c r="M618" s="55" t="e">
        <f t="shared" si="99"/>
        <v>#REF!</v>
      </c>
      <c r="N618" s="55" t="e">
        <f t="shared" si="99"/>
        <v>#REF!</v>
      </c>
    </row>
    <row r="619" spans="1:14" s="34" customFormat="1" ht="15" customHeight="1">
      <c r="A619" s="16"/>
      <c r="B619" s="16"/>
      <c r="C619" s="16"/>
      <c r="D619" s="191" t="s">
        <v>94</v>
      </c>
      <c r="E619" s="191"/>
      <c r="F619" s="191"/>
      <c r="G619" s="191"/>
      <c r="H619" s="191"/>
      <c r="I619" s="132" t="s">
        <v>47</v>
      </c>
      <c r="J619" s="132"/>
      <c r="K619" s="132"/>
      <c r="L619" s="132"/>
      <c r="M619" s="132"/>
      <c r="N619" s="132"/>
    </row>
    <row r="620" spans="1:14" s="34" customFormat="1" ht="16.5" customHeight="1">
      <c r="A620" s="16"/>
      <c r="B620" s="16"/>
      <c r="C620" s="16"/>
      <c r="D620" s="191"/>
      <c r="E620" s="191"/>
      <c r="F620" s="191"/>
      <c r="G620" s="191"/>
      <c r="H620" s="191"/>
      <c r="I620" s="2">
        <v>80000</v>
      </c>
      <c r="J620" s="5">
        <v>950000</v>
      </c>
      <c r="K620" s="5"/>
      <c r="L620" s="5"/>
      <c r="M620" s="5"/>
      <c r="N620" s="5">
        <f>I620+J620+K620+L620+M620</f>
        <v>1030000</v>
      </c>
    </row>
    <row r="621" spans="1:14" s="34" customFormat="1" ht="16.5" customHeight="1">
      <c r="A621" s="16"/>
      <c r="B621" s="16"/>
      <c r="C621" s="16"/>
      <c r="D621" s="191"/>
      <c r="E621" s="191"/>
      <c r="F621" s="191"/>
      <c r="G621" s="191"/>
      <c r="H621" s="191"/>
      <c r="I621" s="189" t="s">
        <v>14</v>
      </c>
      <c r="J621" s="189"/>
      <c r="K621" s="189"/>
      <c r="L621" s="189"/>
      <c r="M621" s="189"/>
      <c r="N621" s="189"/>
    </row>
    <row r="622" spans="1:14" s="34" customFormat="1" ht="12.75" customHeight="1">
      <c r="A622" s="16"/>
      <c r="B622" s="16"/>
      <c r="C622" s="16" t="s">
        <v>51</v>
      </c>
      <c r="D622" s="191"/>
      <c r="E622" s="191"/>
      <c r="F622" s="191"/>
      <c r="G622" s="191"/>
      <c r="H622" s="191"/>
      <c r="I622" s="60" t="e">
        <f>SUMIF(#REF!,$C622,#REF!)</f>
        <v>#REF!</v>
      </c>
      <c r="J622" s="60" t="e">
        <f>SUMIF(#REF!,$C622,#REF!)</f>
        <v>#REF!</v>
      </c>
      <c r="K622" s="60" t="e">
        <f>SUMIF(#REF!,$C622,#REF!)</f>
        <v>#REF!</v>
      </c>
      <c r="L622" s="60" t="e">
        <f>SUMIF(#REF!,$C622,#REF!)</f>
        <v>#REF!</v>
      </c>
      <c r="M622" s="60" t="e">
        <f>SUMIF(#REF!,$C622,#REF!)</f>
        <v>#REF!</v>
      </c>
      <c r="N622" s="26" t="e">
        <f>I622+J622+K622+L622+M622</f>
        <v>#REF!</v>
      </c>
    </row>
    <row r="623" spans="1:14" s="34" customFormat="1" ht="14.25" customHeight="1">
      <c r="A623" s="16"/>
      <c r="B623" s="16"/>
      <c r="C623" s="16"/>
      <c r="D623" s="191"/>
      <c r="E623" s="191"/>
      <c r="F623" s="191"/>
      <c r="G623" s="191"/>
      <c r="H623" s="191"/>
      <c r="I623" s="190" t="s">
        <v>15</v>
      </c>
      <c r="J623" s="190"/>
      <c r="K623" s="190"/>
      <c r="L623" s="190"/>
      <c r="M623" s="190"/>
      <c r="N623" s="190"/>
    </row>
    <row r="624" spans="1:14" s="19" customFormat="1" ht="16.5" customHeight="1">
      <c r="A624" s="16"/>
      <c r="B624" s="16"/>
      <c r="C624" s="16"/>
      <c r="D624" s="191"/>
      <c r="E624" s="191"/>
      <c r="F624" s="191"/>
      <c r="G624" s="191"/>
      <c r="H624" s="191"/>
      <c r="I624" s="55" t="e">
        <f aca="true" t="shared" si="100" ref="I624:N624">I620+I622</f>
        <v>#REF!</v>
      </c>
      <c r="J624" s="55" t="e">
        <f t="shared" si="100"/>
        <v>#REF!</v>
      </c>
      <c r="K624" s="55" t="e">
        <f t="shared" si="100"/>
        <v>#REF!</v>
      </c>
      <c r="L624" s="55" t="e">
        <f t="shared" si="100"/>
        <v>#REF!</v>
      </c>
      <c r="M624" s="55" t="e">
        <f t="shared" si="100"/>
        <v>#REF!</v>
      </c>
      <c r="N624" s="55" t="e">
        <f t="shared" si="100"/>
        <v>#REF!</v>
      </c>
    </row>
    <row r="625" spans="1:14" s="34" customFormat="1" ht="15" customHeight="1">
      <c r="A625" s="16"/>
      <c r="B625" s="16"/>
      <c r="C625" s="16"/>
      <c r="D625" s="191" t="s">
        <v>95</v>
      </c>
      <c r="E625" s="191"/>
      <c r="F625" s="191"/>
      <c r="G625" s="191"/>
      <c r="H625" s="191"/>
      <c r="I625" s="132" t="s">
        <v>47</v>
      </c>
      <c r="J625" s="132"/>
      <c r="K625" s="132"/>
      <c r="L625" s="132"/>
      <c r="M625" s="132"/>
      <c r="N625" s="132"/>
    </row>
    <row r="626" spans="1:14" s="34" customFormat="1" ht="16.5" customHeight="1">
      <c r="A626" s="16"/>
      <c r="B626" s="16"/>
      <c r="C626" s="16"/>
      <c r="D626" s="191"/>
      <c r="E626" s="191"/>
      <c r="F626" s="191"/>
      <c r="G626" s="191"/>
      <c r="H626" s="191"/>
      <c r="I626" s="2"/>
      <c r="J626" s="5"/>
      <c r="K626" s="5"/>
      <c r="L626" s="5"/>
      <c r="M626" s="5"/>
      <c r="N626" s="5">
        <f>I626+J626+K626+L626+M626</f>
        <v>0</v>
      </c>
    </row>
    <row r="627" spans="1:14" s="34" customFormat="1" ht="16.5" customHeight="1">
      <c r="A627" s="16"/>
      <c r="B627" s="16"/>
      <c r="C627" s="16"/>
      <c r="D627" s="191"/>
      <c r="E627" s="191"/>
      <c r="F627" s="191"/>
      <c r="G627" s="191"/>
      <c r="H627" s="191"/>
      <c r="I627" s="189" t="s">
        <v>14</v>
      </c>
      <c r="J627" s="189"/>
      <c r="K627" s="189"/>
      <c r="L627" s="189"/>
      <c r="M627" s="189"/>
      <c r="N627" s="189"/>
    </row>
    <row r="628" spans="1:14" s="34" customFormat="1" ht="12.75" customHeight="1">
      <c r="A628" s="16"/>
      <c r="B628" s="16"/>
      <c r="C628" s="16" t="s">
        <v>52</v>
      </c>
      <c r="D628" s="191"/>
      <c r="E628" s="191"/>
      <c r="F628" s="191"/>
      <c r="G628" s="191"/>
      <c r="H628" s="191"/>
      <c r="I628" s="60" t="e">
        <f>SUMIF(#REF!,$C628,#REF!)</f>
        <v>#REF!</v>
      </c>
      <c r="J628" s="60" t="e">
        <f>SUMIF(#REF!,$C628,#REF!)</f>
        <v>#REF!</v>
      </c>
      <c r="K628" s="60" t="e">
        <f>SUMIF(#REF!,$C628,#REF!)</f>
        <v>#REF!</v>
      </c>
      <c r="L628" s="60" t="e">
        <f>SUMIF(#REF!,$C628,#REF!)</f>
        <v>#REF!</v>
      </c>
      <c r="M628" s="60" t="e">
        <f>SUMIF(#REF!,$C628,#REF!)</f>
        <v>#REF!</v>
      </c>
      <c r="N628" s="26" t="e">
        <f>I628+J628+K628+L628+M628</f>
        <v>#REF!</v>
      </c>
    </row>
    <row r="629" spans="1:14" s="34" customFormat="1" ht="14.25" customHeight="1">
      <c r="A629" s="16"/>
      <c r="B629" s="16"/>
      <c r="C629" s="16"/>
      <c r="D629" s="191"/>
      <c r="E629" s="191"/>
      <c r="F629" s="191"/>
      <c r="G629" s="191"/>
      <c r="H629" s="191"/>
      <c r="I629" s="190" t="s">
        <v>15</v>
      </c>
      <c r="J629" s="190"/>
      <c r="K629" s="190"/>
      <c r="L629" s="190"/>
      <c r="M629" s="190"/>
      <c r="N629" s="190"/>
    </row>
    <row r="630" spans="1:14" s="19" customFormat="1" ht="16.5" customHeight="1">
      <c r="A630" s="16"/>
      <c r="B630" s="16"/>
      <c r="C630" s="16"/>
      <c r="D630" s="191"/>
      <c r="E630" s="191"/>
      <c r="F630" s="191"/>
      <c r="G630" s="191"/>
      <c r="H630" s="191"/>
      <c r="I630" s="55" t="e">
        <f aca="true" t="shared" si="101" ref="I630:N630">I626+I628</f>
        <v>#REF!</v>
      </c>
      <c r="J630" s="55" t="e">
        <f t="shared" si="101"/>
        <v>#REF!</v>
      </c>
      <c r="K630" s="55" t="e">
        <f t="shared" si="101"/>
        <v>#REF!</v>
      </c>
      <c r="L630" s="55" t="e">
        <f t="shared" si="101"/>
        <v>#REF!</v>
      </c>
      <c r="M630" s="55" t="e">
        <f t="shared" si="101"/>
        <v>#REF!</v>
      </c>
      <c r="N630" s="55" t="e">
        <f t="shared" si="101"/>
        <v>#REF!</v>
      </c>
    </row>
    <row r="631" spans="1:14" s="34" customFormat="1" ht="15" customHeight="1">
      <c r="A631" s="16"/>
      <c r="B631" s="16"/>
      <c r="C631" s="16"/>
      <c r="D631" s="191" t="s">
        <v>96</v>
      </c>
      <c r="E631" s="191"/>
      <c r="F631" s="191"/>
      <c r="G631" s="191"/>
      <c r="H631" s="191"/>
      <c r="I631" s="132" t="s">
        <v>47</v>
      </c>
      <c r="J631" s="132"/>
      <c r="K631" s="132"/>
      <c r="L631" s="132"/>
      <c r="M631" s="132"/>
      <c r="N631" s="132"/>
    </row>
    <row r="632" spans="1:14" s="34" customFormat="1" ht="16.5" customHeight="1">
      <c r="A632" s="16"/>
      <c r="B632" s="16"/>
      <c r="C632" s="16"/>
      <c r="D632" s="191"/>
      <c r="E632" s="191"/>
      <c r="F632" s="191"/>
      <c r="G632" s="191"/>
      <c r="H632" s="191"/>
      <c r="I632" s="2">
        <v>3424390</v>
      </c>
      <c r="J632" s="5">
        <v>0</v>
      </c>
      <c r="K632" s="5">
        <v>0</v>
      </c>
      <c r="L632" s="5">
        <v>45000</v>
      </c>
      <c r="M632" s="5">
        <v>2000000</v>
      </c>
      <c r="N632" s="5">
        <v>5469390</v>
      </c>
    </row>
    <row r="633" spans="1:14" s="34" customFormat="1" ht="16.5" customHeight="1">
      <c r="A633" s="16"/>
      <c r="B633" s="16"/>
      <c r="C633" s="16"/>
      <c r="D633" s="191"/>
      <c r="E633" s="191"/>
      <c r="F633" s="191"/>
      <c r="G633" s="191"/>
      <c r="H633" s="191"/>
      <c r="I633" s="189" t="s">
        <v>14</v>
      </c>
      <c r="J633" s="189"/>
      <c r="K633" s="189"/>
      <c r="L633" s="189"/>
      <c r="M633" s="189"/>
      <c r="N633" s="189"/>
    </row>
    <row r="634" spans="1:14" s="34" customFormat="1" ht="12.75" customHeight="1">
      <c r="A634" s="16"/>
      <c r="B634" s="16"/>
      <c r="C634" s="16" t="s">
        <v>53</v>
      </c>
      <c r="D634" s="191"/>
      <c r="E634" s="191"/>
      <c r="F634" s="191"/>
      <c r="G634" s="191"/>
      <c r="H634" s="191"/>
      <c r="I634" s="60" t="e">
        <f>SUMIF(#REF!,$C634,#REF!)</f>
        <v>#REF!</v>
      </c>
      <c r="J634" s="60" t="e">
        <f>SUMIF(#REF!,$C634,#REF!)</f>
        <v>#REF!</v>
      </c>
      <c r="K634" s="60" t="e">
        <f>SUMIF(#REF!,$C634,#REF!)</f>
        <v>#REF!</v>
      </c>
      <c r="L634" s="60" t="e">
        <f>SUMIF(#REF!,$C634,#REF!)</f>
        <v>#REF!</v>
      </c>
      <c r="M634" s="60" t="e">
        <f>SUMIF(#REF!,$C634,#REF!)</f>
        <v>#REF!</v>
      </c>
      <c r="N634" s="26" t="e">
        <f>I634+J634+K634+L634+M634</f>
        <v>#REF!</v>
      </c>
    </row>
    <row r="635" spans="1:14" s="34" customFormat="1" ht="14.25" customHeight="1">
      <c r="A635" s="16"/>
      <c r="B635" s="16"/>
      <c r="C635" s="16"/>
      <c r="D635" s="191"/>
      <c r="E635" s="191"/>
      <c r="F635" s="191"/>
      <c r="G635" s="191"/>
      <c r="H635" s="191"/>
      <c r="I635" s="190" t="s">
        <v>15</v>
      </c>
      <c r="J635" s="190"/>
      <c r="K635" s="190"/>
      <c r="L635" s="190"/>
      <c r="M635" s="190"/>
      <c r="N635" s="190"/>
    </row>
    <row r="636" spans="1:14" s="19" customFormat="1" ht="16.5" customHeight="1">
      <c r="A636" s="16"/>
      <c r="B636" s="16"/>
      <c r="C636" s="16"/>
      <c r="D636" s="191"/>
      <c r="E636" s="191"/>
      <c r="F636" s="191"/>
      <c r="G636" s="191"/>
      <c r="H636" s="191"/>
      <c r="I636" s="55" t="e">
        <f aca="true" t="shared" si="102" ref="I636:N636">I632+I634</f>
        <v>#REF!</v>
      </c>
      <c r="J636" s="55" t="e">
        <f t="shared" si="102"/>
        <v>#REF!</v>
      </c>
      <c r="K636" s="55" t="e">
        <f t="shared" si="102"/>
        <v>#REF!</v>
      </c>
      <c r="L636" s="55" t="e">
        <f t="shared" si="102"/>
        <v>#REF!</v>
      </c>
      <c r="M636" s="55" t="e">
        <f t="shared" si="102"/>
        <v>#REF!</v>
      </c>
      <c r="N636" s="55" t="e">
        <f t="shared" si="102"/>
        <v>#REF!</v>
      </c>
    </row>
    <row r="637" spans="1:14" s="34" customFormat="1" ht="15" customHeight="1">
      <c r="A637" s="16"/>
      <c r="B637" s="16"/>
      <c r="C637" s="16"/>
      <c r="D637" s="191" t="s">
        <v>97</v>
      </c>
      <c r="E637" s="191"/>
      <c r="F637" s="191"/>
      <c r="G637" s="191"/>
      <c r="H637" s="191"/>
      <c r="I637" s="132" t="s">
        <v>47</v>
      </c>
      <c r="J637" s="132"/>
      <c r="K637" s="132"/>
      <c r="L637" s="132"/>
      <c r="M637" s="132"/>
      <c r="N637" s="132"/>
    </row>
    <row r="638" spans="1:14" s="34" customFormat="1" ht="16.5" customHeight="1">
      <c r="A638" s="16"/>
      <c r="B638" s="16"/>
      <c r="C638" s="16"/>
      <c r="D638" s="191"/>
      <c r="E638" s="191"/>
      <c r="F638" s="191"/>
      <c r="G638" s="191"/>
      <c r="H638" s="191"/>
      <c r="I638" s="2">
        <v>50000</v>
      </c>
      <c r="J638" s="5">
        <v>4600000</v>
      </c>
      <c r="K638" s="5">
        <v>4800000</v>
      </c>
      <c r="L638" s="5"/>
      <c r="M638" s="5"/>
      <c r="N638" s="5">
        <f>I638+J638+K638+L638+M638</f>
        <v>9450000</v>
      </c>
    </row>
    <row r="639" spans="1:14" s="34" customFormat="1" ht="16.5" customHeight="1">
      <c r="A639" s="16"/>
      <c r="B639" s="16"/>
      <c r="C639" s="16"/>
      <c r="D639" s="191"/>
      <c r="E639" s="191"/>
      <c r="F639" s="191"/>
      <c r="G639" s="191"/>
      <c r="H639" s="191"/>
      <c r="I639" s="189" t="s">
        <v>14</v>
      </c>
      <c r="J639" s="189"/>
      <c r="K639" s="189"/>
      <c r="L639" s="189"/>
      <c r="M639" s="189"/>
      <c r="N639" s="189"/>
    </row>
    <row r="640" spans="1:14" s="34" customFormat="1" ht="12.75" customHeight="1">
      <c r="A640" s="16"/>
      <c r="B640" s="16"/>
      <c r="C640" s="16" t="s">
        <v>54</v>
      </c>
      <c r="D640" s="191"/>
      <c r="E640" s="191"/>
      <c r="F640" s="191"/>
      <c r="G640" s="191"/>
      <c r="H640" s="191"/>
      <c r="I640" s="60" t="e">
        <f>SUMIF(#REF!,$C640,#REF!)</f>
        <v>#REF!</v>
      </c>
      <c r="J640" s="60" t="e">
        <f>SUMIF(#REF!,$C640,#REF!)</f>
        <v>#REF!</v>
      </c>
      <c r="K640" s="60" t="e">
        <f>SUMIF(#REF!,$C640,#REF!)</f>
        <v>#REF!</v>
      </c>
      <c r="L640" s="60" t="e">
        <f>SUMIF(#REF!,$C640,#REF!)</f>
        <v>#REF!</v>
      </c>
      <c r="M640" s="60" t="e">
        <f>SUMIF(#REF!,$C640,#REF!)</f>
        <v>#REF!</v>
      </c>
      <c r="N640" s="26" t="e">
        <f>I640+J640+K640+L640+M640</f>
        <v>#REF!</v>
      </c>
    </row>
    <row r="641" spans="1:14" s="34" customFormat="1" ht="14.25" customHeight="1">
      <c r="A641" s="16"/>
      <c r="B641" s="16"/>
      <c r="C641" s="16"/>
      <c r="D641" s="191"/>
      <c r="E641" s="191"/>
      <c r="F641" s="191"/>
      <c r="G641" s="191"/>
      <c r="H641" s="191"/>
      <c r="I641" s="190" t="s">
        <v>15</v>
      </c>
      <c r="J641" s="190"/>
      <c r="K641" s="190"/>
      <c r="L641" s="190"/>
      <c r="M641" s="190"/>
      <c r="N641" s="190"/>
    </row>
    <row r="642" spans="1:14" s="19" customFormat="1" ht="16.5" customHeight="1">
      <c r="A642" s="16"/>
      <c r="B642" s="16"/>
      <c r="C642" s="16"/>
      <c r="D642" s="191"/>
      <c r="E642" s="191"/>
      <c r="F642" s="191"/>
      <c r="G642" s="191"/>
      <c r="H642" s="191"/>
      <c r="I642" s="55" t="e">
        <f aca="true" t="shared" si="103" ref="I642:N642">I638+I640</f>
        <v>#REF!</v>
      </c>
      <c r="J642" s="55" t="e">
        <f t="shared" si="103"/>
        <v>#REF!</v>
      </c>
      <c r="K642" s="55" t="e">
        <f t="shared" si="103"/>
        <v>#REF!</v>
      </c>
      <c r="L642" s="55" t="e">
        <f t="shared" si="103"/>
        <v>#REF!</v>
      </c>
      <c r="M642" s="55" t="e">
        <f t="shared" si="103"/>
        <v>#REF!</v>
      </c>
      <c r="N642" s="55" t="e">
        <f t="shared" si="103"/>
        <v>#REF!</v>
      </c>
    </row>
    <row r="643" spans="1:14" s="34" customFormat="1" ht="15" customHeight="1">
      <c r="A643" s="16"/>
      <c r="B643" s="16"/>
      <c r="C643" s="16"/>
      <c r="D643" s="191" t="s">
        <v>98</v>
      </c>
      <c r="E643" s="191"/>
      <c r="F643" s="191"/>
      <c r="G643" s="191"/>
      <c r="H643" s="191"/>
      <c r="I643" s="132" t="s">
        <v>47</v>
      </c>
      <c r="J643" s="132"/>
      <c r="K643" s="132"/>
      <c r="L643" s="132"/>
      <c r="M643" s="132"/>
      <c r="N643" s="132"/>
    </row>
    <row r="644" spans="1:14" s="34" customFormat="1" ht="16.5" customHeight="1">
      <c r="A644" s="16"/>
      <c r="B644" s="16"/>
      <c r="C644" s="16"/>
      <c r="D644" s="191"/>
      <c r="E644" s="191"/>
      <c r="F644" s="191"/>
      <c r="G644" s="191"/>
      <c r="H644" s="191"/>
      <c r="I644" s="2">
        <v>3539000</v>
      </c>
      <c r="J644" s="5">
        <v>3700000</v>
      </c>
      <c r="K644" s="5">
        <v>4000000</v>
      </c>
      <c r="L644" s="5"/>
      <c r="M644" s="5"/>
      <c r="N644" s="5">
        <f>I644+J644+K644+L644+M644</f>
        <v>11239000</v>
      </c>
    </row>
    <row r="645" spans="1:14" s="34" customFormat="1" ht="16.5" customHeight="1">
      <c r="A645" s="16"/>
      <c r="B645" s="16"/>
      <c r="C645" s="16"/>
      <c r="D645" s="191"/>
      <c r="E645" s="191"/>
      <c r="F645" s="191"/>
      <c r="G645" s="191"/>
      <c r="H645" s="191"/>
      <c r="I645" s="189" t="s">
        <v>14</v>
      </c>
      <c r="J645" s="189"/>
      <c r="K645" s="189"/>
      <c r="L645" s="189"/>
      <c r="M645" s="189"/>
      <c r="N645" s="189"/>
    </row>
    <row r="646" spans="1:14" s="34" customFormat="1" ht="12.75" customHeight="1">
      <c r="A646" s="16"/>
      <c r="B646" s="16"/>
      <c r="C646" s="16" t="s">
        <v>55</v>
      </c>
      <c r="D646" s="191"/>
      <c r="E646" s="191"/>
      <c r="F646" s="191"/>
      <c r="G646" s="191"/>
      <c r="H646" s="191"/>
      <c r="I646" s="60" t="e">
        <f>SUMIF(#REF!,$C646,#REF!)</f>
        <v>#REF!</v>
      </c>
      <c r="J646" s="60" t="e">
        <f>SUMIF(#REF!,$C646,#REF!)</f>
        <v>#REF!</v>
      </c>
      <c r="K646" s="60" t="e">
        <f>SUMIF(#REF!,$C646,#REF!)</f>
        <v>#REF!</v>
      </c>
      <c r="L646" s="60" t="e">
        <f>SUMIF(#REF!,$C646,#REF!)</f>
        <v>#REF!</v>
      </c>
      <c r="M646" s="60" t="e">
        <f>SUMIF(#REF!,$C646,#REF!)</f>
        <v>#REF!</v>
      </c>
      <c r="N646" s="26" t="e">
        <f>I646+J646+K646+L646+M646</f>
        <v>#REF!</v>
      </c>
    </row>
    <row r="647" spans="1:14" s="34" customFormat="1" ht="14.25" customHeight="1">
      <c r="A647" s="16"/>
      <c r="B647" s="16"/>
      <c r="C647" s="16"/>
      <c r="D647" s="191"/>
      <c r="E647" s="191"/>
      <c r="F647" s="191"/>
      <c r="G647" s="191"/>
      <c r="H647" s="191"/>
      <c r="I647" s="190" t="s">
        <v>15</v>
      </c>
      <c r="J647" s="190"/>
      <c r="K647" s="190"/>
      <c r="L647" s="190"/>
      <c r="M647" s="190"/>
      <c r="N647" s="190"/>
    </row>
    <row r="648" spans="1:14" s="19" customFormat="1" ht="16.5" customHeight="1">
      <c r="A648" s="16"/>
      <c r="B648" s="16"/>
      <c r="C648" s="16"/>
      <c r="D648" s="191"/>
      <c r="E648" s="191"/>
      <c r="F648" s="191"/>
      <c r="G648" s="191"/>
      <c r="H648" s="191"/>
      <c r="I648" s="55" t="e">
        <f aca="true" t="shared" si="104" ref="I648:N648">I644+I646</f>
        <v>#REF!</v>
      </c>
      <c r="J648" s="55" t="e">
        <f t="shared" si="104"/>
        <v>#REF!</v>
      </c>
      <c r="K648" s="55" t="e">
        <f t="shared" si="104"/>
        <v>#REF!</v>
      </c>
      <c r="L648" s="55" t="e">
        <f t="shared" si="104"/>
        <v>#REF!</v>
      </c>
      <c r="M648" s="55" t="e">
        <f t="shared" si="104"/>
        <v>#REF!</v>
      </c>
      <c r="N648" s="55" t="e">
        <f t="shared" si="104"/>
        <v>#REF!</v>
      </c>
    </row>
    <row r="649" spans="1:14" s="34" customFormat="1" ht="15" customHeight="1">
      <c r="A649" s="16"/>
      <c r="B649" s="16"/>
      <c r="C649" s="16"/>
      <c r="D649" s="191" t="s">
        <v>31</v>
      </c>
      <c r="E649" s="191"/>
      <c r="F649" s="191"/>
      <c r="G649" s="191"/>
      <c r="H649" s="191"/>
      <c r="I649" s="132" t="s">
        <v>47</v>
      </c>
      <c r="J649" s="132"/>
      <c r="K649" s="132"/>
      <c r="L649" s="132"/>
      <c r="M649" s="132"/>
      <c r="N649" s="132"/>
    </row>
    <row r="650" spans="1:14" s="34" customFormat="1" ht="16.5" customHeight="1">
      <c r="A650" s="16"/>
      <c r="B650" s="16"/>
      <c r="C650" s="16"/>
      <c r="D650" s="191"/>
      <c r="E650" s="191"/>
      <c r="F650" s="191"/>
      <c r="G650" s="191"/>
      <c r="H650" s="191"/>
      <c r="I650" s="2">
        <v>3240000</v>
      </c>
      <c r="J650" s="5"/>
      <c r="K650" s="5"/>
      <c r="L650" s="5"/>
      <c r="M650" s="5"/>
      <c r="N650" s="5">
        <f>I650+J650+K650+L650+M650</f>
        <v>3240000</v>
      </c>
    </row>
    <row r="651" spans="1:14" s="34" customFormat="1" ht="16.5" customHeight="1">
      <c r="A651" s="16"/>
      <c r="B651" s="16"/>
      <c r="C651" s="16"/>
      <c r="D651" s="191"/>
      <c r="E651" s="191"/>
      <c r="F651" s="191"/>
      <c r="G651" s="191"/>
      <c r="H651" s="191"/>
      <c r="I651" s="189" t="s">
        <v>14</v>
      </c>
      <c r="J651" s="189"/>
      <c r="K651" s="189"/>
      <c r="L651" s="189"/>
      <c r="M651" s="189"/>
      <c r="N651" s="189"/>
    </row>
    <row r="652" spans="1:14" s="34" customFormat="1" ht="12.75" customHeight="1">
      <c r="A652" s="16"/>
      <c r="B652" s="16"/>
      <c r="C652" s="16" t="s">
        <v>56</v>
      </c>
      <c r="D652" s="191"/>
      <c r="E652" s="191"/>
      <c r="F652" s="191"/>
      <c r="G652" s="191"/>
      <c r="H652" s="191"/>
      <c r="I652" s="60" t="e">
        <f>SUMIF(#REF!,$C652,#REF!)</f>
        <v>#REF!</v>
      </c>
      <c r="J652" s="60" t="e">
        <f>SUMIF(#REF!,$C652,#REF!)</f>
        <v>#REF!</v>
      </c>
      <c r="K652" s="60" t="e">
        <f>SUMIF(#REF!,$C652,#REF!)</f>
        <v>#REF!</v>
      </c>
      <c r="L652" s="60" t="e">
        <f>SUMIF(#REF!,$C652,#REF!)</f>
        <v>#REF!</v>
      </c>
      <c r="M652" s="60" t="e">
        <f>SUMIF(#REF!,$C652,#REF!)</f>
        <v>#REF!</v>
      </c>
      <c r="N652" s="26" t="e">
        <f>I652+J652+K652+L652+M652</f>
        <v>#REF!</v>
      </c>
    </row>
    <row r="653" spans="1:14" s="34" customFormat="1" ht="14.25" customHeight="1">
      <c r="A653" s="16"/>
      <c r="B653" s="16"/>
      <c r="C653" s="16"/>
      <c r="D653" s="191"/>
      <c r="E653" s="191"/>
      <c r="F653" s="191"/>
      <c r="G653" s="191"/>
      <c r="H653" s="191"/>
      <c r="I653" s="190" t="s">
        <v>15</v>
      </c>
      <c r="J653" s="190"/>
      <c r="K653" s="190"/>
      <c r="L653" s="190"/>
      <c r="M653" s="190"/>
      <c r="N653" s="190"/>
    </row>
    <row r="654" spans="1:14" s="19" customFormat="1" ht="16.5" customHeight="1">
      <c r="A654" s="16"/>
      <c r="B654" s="16"/>
      <c r="C654" s="16"/>
      <c r="D654" s="191"/>
      <c r="E654" s="191"/>
      <c r="F654" s="191"/>
      <c r="G654" s="191"/>
      <c r="H654" s="191"/>
      <c r="I654" s="55" t="e">
        <f aca="true" t="shared" si="105" ref="I654:N654">I650+I652</f>
        <v>#REF!</v>
      </c>
      <c r="J654" s="55" t="e">
        <f t="shared" si="105"/>
        <v>#REF!</v>
      </c>
      <c r="K654" s="55" t="e">
        <f t="shared" si="105"/>
        <v>#REF!</v>
      </c>
      <c r="L654" s="55" t="e">
        <f t="shared" si="105"/>
        <v>#REF!</v>
      </c>
      <c r="M654" s="55" t="e">
        <f t="shared" si="105"/>
        <v>#REF!</v>
      </c>
      <c r="N654" s="55" t="e">
        <f t="shared" si="105"/>
        <v>#REF!</v>
      </c>
    </row>
    <row r="655" spans="1:14" s="34" customFormat="1" ht="15" customHeight="1">
      <c r="A655" s="16"/>
      <c r="B655" s="16"/>
      <c r="C655" s="16"/>
      <c r="D655" s="191" t="s">
        <v>32</v>
      </c>
      <c r="E655" s="191"/>
      <c r="F655" s="191"/>
      <c r="G655" s="191"/>
      <c r="H655" s="191"/>
      <c r="I655" s="132" t="s">
        <v>47</v>
      </c>
      <c r="J655" s="132"/>
      <c r="K655" s="132"/>
      <c r="L655" s="132"/>
      <c r="M655" s="132"/>
      <c r="N655" s="132"/>
    </row>
    <row r="656" spans="1:14" s="34" customFormat="1" ht="16.5" customHeight="1">
      <c r="A656" s="16"/>
      <c r="B656" s="16"/>
      <c r="C656" s="16"/>
      <c r="D656" s="191"/>
      <c r="E656" s="191"/>
      <c r="F656" s="191"/>
      <c r="G656" s="191"/>
      <c r="H656" s="191"/>
      <c r="I656" s="2">
        <v>1350000</v>
      </c>
      <c r="J656" s="5">
        <v>2500000</v>
      </c>
      <c r="K656" s="5"/>
      <c r="L656" s="5"/>
      <c r="M656" s="5"/>
      <c r="N656" s="5">
        <f>I656+J656+K656+L656+M656</f>
        <v>3850000</v>
      </c>
    </row>
    <row r="657" spans="1:14" s="34" customFormat="1" ht="16.5" customHeight="1">
      <c r="A657" s="16"/>
      <c r="B657" s="16"/>
      <c r="C657" s="16"/>
      <c r="D657" s="191"/>
      <c r="E657" s="191"/>
      <c r="F657" s="191"/>
      <c r="G657" s="191"/>
      <c r="H657" s="191"/>
      <c r="I657" s="189" t="s">
        <v>14</v>
      </c>
      <c r="J657" s="189"/>
      <c r="K657" s="189"/>
      <c r="L657" s="189"/>
      <c r="M657" s="189"/>
      <c r="N657" s="189"/>
    </row>
    <row r="658" spans="1:14" s="34" customFormat="1" ht="12.75" customHeight="1">
      <c r="A658" s="16"/>
      <c r="B658" s="16"/>
      <c r="C658" s="16" t="s">
        <v>57</v>
      </c>
      <c r="D658" s="191"/>
      <c r="E658" s="191"/>
      <c r="F658" s="191"/>
      <c r="G658" s="191"/>
      <c r="H658" s="191"/>
      <c r="I658" s="60" t="e">
        <f>SUMIF(#REF!,$C658,#REF!)</f>
        <v>#REF!</v>
      </c>
      <c r="J658" s="60" t="e">
        <f>SUMIF(#REF!,$C658,#REF!)</f>
        <v>#REF!</v>
      </c>
      <c r="K658" s="60" t="e">
        <f>SUMIF(#REF!,$C658,#REF!)</f>
        <v>#REF!</v>
      </c>
      <c r="L658" s="60" t="e">
        <f>SUMIF(#REF!,$C658,#REF!)</f>
        <v>#REF!</v>
      </c>
      <c r="M658" s="60" t="e">
        <f>SUMIF(#REF!,$C658,#REF!)</f>
        <v>#REF!</v>
      </c>
      <c r="N658" s="26" t="e">
        <f>I658+J658+K658+L658+M658</f>
        <v>#REF!</v>
      </c>
    </row>
    <row r="659" spans="1:14" s="34" customFormat="1" ht="14.25" customHeight="1">
      <c r="A659" s="16"/>
      <c r="B659" s="16"/>
      <c r="C659" s="16"/>
      <c r="D659" s="191"/>
      <c r="E659" s="191"/>
      <c r="F659" s="191"/>
      <c r="G659" s="191"/>
      <c r="H659" s="191"/>
      <c r="I659" s="190" t="s">
        <v>15</v>
      </c>
      <c r="J659" s="190"/>
      <c r="K659" s="190"/>
      <c r="L659" s="190"/>
      <c r="M659" s="190"/>
      <c r="N659" s="190"/>
    </row>
    <row r="660" spans="1:14" s="19" customFormat="1" ht="16.5" customHeight="1">
      <c r="A660" s="16"/>
      <c r="B660" s="16"/>
      <c r="C660" s="16"/>
      <c r="D660" s="191"/>
      <c r="E660" s="191"/>
      <c r="F660" s="191"/>
      <c r="G660" s="191"/>
      <c r="H660" s="191"/>
      <c r="I660" s="55" t="e">
        <f aca="true" t="shared" si="106" ref="I660:N660">I656+I658</f>
        <v>#REF!</v>
      </c>
      <c r="J660" s="55" t="e">
        <f t="shared" si="106"/>
        <v>#REF!</v>
      </c>
      <c r="K660" s="55" t="e">
        <f t="shared" si="106"/>
        <v>#REF!</v>
      </c>
      <c r="L660" s="55" t="e">
        <f t="shared" si="106"/>
        <v>#REF!</v>
      </c>
      <c r="M660" s="55" t="e">
        <f t="shared" si="106"/>
        <v>#REF!</v>
      </c>
      <c r="N660" s="55" t="e">
        <f t="shared" si="106"/>
        <v>#REF!</v>
      </c>
    </row>
    <row r="661" spans="1:14" s="34" customFormat="1" ht="15" customHeight="1">
      <c r="A661" s="16"/>
      <c r="B661" s="16"/>
      <c r="C661" s="16"/>
      <c r="D661" s="191" t="s">
        <v>33</v>
      </c>
      <c r="E661" s="191"/>
      <c r="F661" s="191"/>
      <c r="G661" s="191"/>
      <c r="H661" s="191"/>
      <c r="I661" s="132" t="s">
        <v>47</v>
      </c>
      <c r="J661" s="132"/>
      <c r="K661" s="132"/>
      <c r="L661" s="132"/>
      <c r="M661" s="132"/>
      <c r="N661" s="132"/>
    </row>
    <row r="662" spans="1:14" s="34" customFormat="1" ht="16.5" customHeight="1">
      <c r="A662" s="16"/>
      <c r="B662" s="16"/>
      <c r="C662" s="16"/>
      <c r="D662" s="191"/>
      <c r="E662" s="191"/>
      <c r="F662" s="191"/>
      <c r="G662" s="191"/>
      <c r="H662" s="191"/>
      <c r="I662" s="2">
        <v>16737686</v>
      </c>
      <c r="J662" s="5">
        <v>6748000</v>
      </c>
      <c r="K662" s="5">
        <v>5900000</v>
      </c>
      <c r="L662" s="5">
        <v>3250000</v>
      </c>
      <c r="M662" s="5">
        <v>4000000</v>
      </c>
      <c r="N662" s="5">
        <f>I662+J662+K662+L662+M662</f>
        <v>36635686</v>
      </c>
    </row>
    <row r="663" spans="1:14" s="34" customFormat="1" ht="16.5" customHeight="1">
      <c r="A663" s="16"/>
      <c r="B663" s="16"/>
      <c r="C663" s="16"/>
      <c r="D663" s="191"/>
      <c r="E663" s="191"/>
      <c r="F663" s="191"/>
      <c r="G663" s="191"/>
      <c r="H663" s="191"/>
      <c r="I663" s="189" t="s">
        <v>14</v>
      </c>
      <c r="J663" s="189"/>
      <c r="K663" s="189"/>
      <c r="L663" s="189"/>
      <c r="M663" s="189"/>
      <c r="N663" s="189"/>
    </row>
    <row r="664" spans="1:14" s="34" customFormat="1" ht="12.75" customHeight="1">
      <c r="A664" s="16"/>
      <c r="B664" s="16"/>
      <c r="C664" s="16" t="s">
        <v>58</v>
      </c>
      <c r="D664" s="191"/>
      <c r="E664" s="191"/>
      <c r="F664" s="191"/>
      <c r="G664" s="191"/>
      <c r="H664" s="191"/>
      <c r="I664" s="60" t="e">
        <f>SUMIF(#REF!,$C664,#REF!)</f>
        <v>#REF!</v>
      </c>
      <c r="J664" s="60" t="e">
        <f>SUMIF(#REF!,$C664,#REF!)</f>
        <v>#REF!</v>
      </c>
      <c r="K664" s="60" t="e">
        <f>SUMIF(#REF!,$C664,#REF!)</f>
        <v>#REF!</v>
      </c>
      <c r="L664" s="60" t="e">
        <f>SUMIF(#REF!,$C664,#REF!)</f>
        <v>#REF!</v>
      </c>
      <c r="M664" s="60" t="e">
        <f>SUMIF(#REF!,$C664,#REF!)</f>
        <v>#REF!</v>
      </c>
      <c r="N664" s="26" t="e">
        <f>I664+J664+K664+L664+M664</f>
        <v>#REF!</v>
      </c>
    </row>
    <row r="665" spans="1:14" s="34" customFormat="1" ht="14.25" customHeight="1">
      <c r="A665" s="16"/>
      <c r="B665" s="16"/>
      <c r="C665" s="16"/>
      <c r="D665" s="191"/>
      <c r="E665" s="191"/>
      <c r="F665" s="191"/>
      <c r="G665" s="191"/>
      <c r="H665" s="191"/>
      <c r="I665" s="190" t="s">
        <v>15</v>
      </c>
      <c r="J665" s="190"/>
      <c r="K665" s="190"/>
      <c r="L665" s="190"/>
      <c r="M665" s="190"/>
      <c r="N665" s="190"/>
    </row>
    <row r="666" spans="1:14" s="19" customFormat="1" ht="16.5" customHeight="1">
      <c r="A666" s="16"/>
      <c r="B666" s="16"/>
      <c r="C666" s="16"/>
      <c r="D666" s="191"/>
      <c r="E666" s="191"/>
      <c r="F666" s="191"/>
      <c r="G666" s="191"/>
      <c r="H666" s="191"/>
      <c r="I666" s="55" t="e">
        <f aca="true" t="shared" si="107" ref="I666:N666">I662+I664</f>
        <v>#REF!</v>
      </c>
      <c r="J666" s="55" t="e">
        <f t="shared" si="107"/>
        <v>#REF!</v>
      </c>
      <c r="K666" s="55" t="e">
        <f t="shared" si="107"/>
        <v>#REF!</v>
      </c>
      <c r="L666" s="55" t="e">
        <f t="shared" si="107"/>
        <v>#REF!</v>
      </c>
      <c r="M666" s="55" t="e">
        <f t="shared" si="107"/>
        <v>#REF!</v>
      </c>
      <c r="N666" s="55" t="e">
        <f t="shared" si="107"/>
        <v>#REF!</v>
      </c>
    </row>
    <row r="667" spans="1:14" s="34" customFormat="1" ht="15" customHeight="1">
      <c r="A667" s="16"/>
      <c r="B667" s="16"/>
      <c r="C667" s="16"/>
      <c r="D667" s="191" t="s">
        <v>34</v>
      </c>
      <c r="E667" s="191"/>
      <c r="F667" s="191"/>
      <c r="G667" s="191"/>
      <c r="H667" s="191"/>
      <c r="I667" s="132" t="s">
        <v>47</v>
      </c>
      <c r="J667" s="132"/>
      <c r="K667" s="132"/>
      <c r="L667" s="132"/>
      <c r="M667" s="132"/>
      <c r="N667" s="132"/>
    </row>
    <row r="668" spans="1:14" s="34" customFormat="1" ht="16.5" customHeight="1">
      <c r="A668" s="16"/>
      <c r="B668" s="16"/>
      <c r="C668" s="16"/>
      <c r="D668" s="191"/>
      <c r="E668" s="191"/>
      <c r="F668" s="191"/>
      <c r="G668" s="191"/>
      <c r="H668" s="191"/>
      <c r="I668" s="2"/>
      <c r="J668" s="5"/>
      <c r="K668" s="5"/>
      <c r="L668" s="5"/>
      <c r="M668" s="5"/>
      <c r="N668" s="5">
        <f>I668+J668+K668+L668+M668</f>
        <v>0</v>
      </c>
    </row>
    <row r="669" spans="1:14" s="34" customFormat="1" ht="16.5" customHeight="1">
      <c r="A669" s="16"/>
      <c r="B669" s="16"/>
      <c r="C669" s="16"/>
      <c r="D669" s="191"/>
      <c r="E669" s="191"/>
      <c r="F669" s="191"/>
      <c r="G669" s="191"/>
      <c r="H669" s="191"/>
      <c r="I669" s="189" t="s">
        <v>14</v>
      </c>
      <c r="J669" s="189"/>
      <c r="K669" s="189"/>
      <c r="L669" s="189"/>
      <c r="M669" s="189"/>
      <c r="N669" s="189"/>
    </row>
    <row r="670" spans="1:14" s="34" customFormat="1" ht="12.75" customHeight="1">
      <c r="A670" s="16"/>
      <c r="B670" s="16"/>
      <c r="C670" s="16" t="s">
        <v>49</v>
      </c>
      <c r="D670" s="191"/>
      <c r="E670" s="191"/>
      <c r="F670" s="191"/>
      <c r="G670" s="191"/>
      <c r="H670" s="191"/>
      <c r="I670" s="60" t="e">
        <f>SUMIF(#REF!,$C670,#REF!)</f>
        <v>#REF!</v>
      </c>
      <c r="J670" s="60" t="e">
        <f>SUMIF(#REF!,$C670,#REF!)</f>
        <v>#REF!</v>
      </c>
      <c r="K670" s="60" t="e">
        <f>SUMIF(#REF!,$C670,#REF!)</f>
        <v>#REF!</v>
      </c>
      <c r="L670" s="60" t="e">
        <f>SUMIF(#REF!,$C670,#REF!)</f>
        <v>#REF!</v>
      </c>
      <c r="M670" s="60" t="e">
        <f>SUMIF(#REF!,$C670,#REF!)</f>
        <v>#REF!</v>
      </c>
      <c r="N670" s="26" t="e">
        <f>I670+J670+K670+L670+M670</f>
        <v>#REF!</v>
      </c>
    </row>
    <row r="671" spans="1:14" s="34" customFormat="1" ht="14.25" customHeight="1">
      <c r="A671" s="16"/>
      <c r="B671" s="16"/>
      <c r="C671" s="16"/>
      <c r="D671" s="191"/>
      <c r="E671" s="191"/>
      <c r="F671" s="191"/>
      <c r="G671" s="191"/>
      <c r="H671" s="191"/>
      <c r="I671" s="190" t="s">
        <v>15</v>
      </c>
      <c r="J671" s="190"/>
      <c r="K671" s="190"/>
      <c r="L671" s="190"/>
      <c r="M671" s="190"/>
      <c r="N671" s="190"/>
    </row>
    <row r="672" spans="1:14" s="19" customFormat="1" ht="16.5" customHeight="1">
      <c r="A672" s="16"/>
      <c r="B672" s="16"/>
      <c r="C672" s="16"/>
      <c r="D672" s="191"/>
      <c r="E672" s="191"/>
      <c r="F672" s="191"/>
      <c r="G672" s="191"/>
      <c r="H672" s="191"/>
      <c r="I672" s="55" t="e">
        <f aca="true" t="shared" si="108" ref="I672:N672">I668+I670</f>
        <v>#REF!</v>
      </c>
      <c r="J672" s="55" t="e">
        <f t="shared" si="108"/>
        <v>#REF!</v>
      </c>
      <c r="K672" s="55" t="e">
        <f t="shared" si="108"/>
        <v>#REF!</v>
      </c>
      <c r="L672" s="55" t="e">
        <f t="shared" si="108"/>
        <v>#REF!</v>
      </c>
      <c r="M672" s="55" t="e">
        <f t="shared" si="108"/>
        <v>#REF!</v>
      </c>
      <c r="N672" s="55" t="e">
        <f t="shared" si="108"/>
        <v>#REF!</v>
      </c>
    </row>
    <row r="673" spans="1:14" s="34" customFormat="1" ht="15" customHeight="1">
      <c r="A673" s="16"/>
      <c r="B673" s="16"/>
      <c r="C673" s="16"/>
      <c r="D673" s="191" t="s">
        <v>35</v>
      </c>
      <c r="E673" s="191"/>
      <c r="F673" s="191"/>
      <c r="G673" s="191"/>
      <c r="H673" s="191"/>
      <c r="I673" s="132" t="s">
        <v>47</v>
      </c>
      <c r="J673" s="132"/>
      <c r="K673" s="132"/>
      <c r="L673" s="132"/>
      <c r="M673" s="132"/>
      <c r="N673" s="132"/>
    </row>
    <row r="674" spans="1:14" s="34" customFormat="1" ht="16.5" customHeight="1">
      <c r="A674" s="16"/>
      <c r="B674" s="16"/>
      <c r="C674" s="16"/>
      <c r="D674" s="191"/>
      <c r="E674" s="191"/>
      <c r="F674" s="191"/>
      <c r="G674" s="191"/>
      <c r="H674" s="191"/>
      <c r="I674" s="2">
        <v>5599000</v>
      </c>
      <c r="J674" s="5">
        <v>19470000</v>
      </c>
      <c r="K674" s="5">
        <v>19840000</v>
      </c>
      <c r="L674" s="5">
        <v>5910000</v>
      </c>
      <c r="M674" s="5"/>
      <c r="N674" s="5">
        <f>I674+J674+K674+L674+M674</f>
        <v>50819000</v>
      </c>
    </row>
    <row r="675" spans="1:14" s="34" customFormat="1" ht="16.5" customHeight="1">
      <c r="A675" s="16"/>
      <c r="B675" s="16"/>
      <c r="C675" s="16"/>
      <c r="D675" s="191"/>
      <c r="E675" s="191"/>
      <c r="F675" s="191"/>
      <c r="G675" s="191"/>
      <c r="H675" s="191"/>
      <c r="I675" s="189" t="s">
        <v>14</v>
      </c>
      <c r="J675" s="189"/>
      <c r="K675" s="189"/>
      <c r="L675" s="189"/>
      <c r="M675" s="189"/>
      <c r="N675" s="189"/>
    </row>
    <row r="676" spans="1:14" s="34" customFormat="1" ht="12.75" customHeight="1">
      <c r="A676" s="16"/>
      <c r="B676" s="16"/>
      <c r="C676" s="16" t="s">
        <v>59</v>
      </c>
      <c r="D676" s="191"/>
      <c r="E676" s="191"/>
      <c r="F676" s="191"/>
      <c r="G676" s="191"/>
      <c r="H676" s="191"/>
      <c r="I676" s="60" t="e">
        <f>SUMIF(#REF!,$C676,#REF!)</f>
        <v>#REF!</v>
      </c>
      <c r="J676" s="60" t="e">
        <f>SUMIF(#REF!,$C676,#REF!)</f>
        <v>#REF!</v>
      </c>
      <c r="K676" s="60" t="e">
        <f>SUMIF(#REF!,$C676,#REF!)</f>
        <v>#REF!</v>
      </c>
      <c r="L676" s="60" t="e">
        <f>SUMIF(#REF!,$C676,#REF!)</f>
        <v>#REF!</v>
      </c>
      <c r="M676" s="60" t="e">
        <f>SUMIF(#REF!,$C676,#REF!)</f>
        <v>#REF!</v>
      </c>
      <c r="N676" s="26" t="e">
        <f>I676+J676+K676+L676+M676</f>
        <v>#REF!</v>
      </c>
    </row>
    <row r="677" spans="1:14" s="34" customFormat="1" ht="14.25" customHeight="1">
      <c r="A677" s="16"/>
      <c r="B677" s="16"/>
      <c r="C677" s="16"/>
      <c r="D677" s="191"/>
      <c r="E677" s="191"/>
      <c r="F677" s="191"/>
      <c r="G677" s="191"/>
      <c r="H677" s="191"/>
      <c r="I677" s="190" t="s">
        <v>15</v>
      </c>
      <c r="J677" s="190"/>
      <c r="K677" s="190"/>
      <c r="L677" s="190"/>
      <c r="M677" s="190"/>
      <c r="N677" s="190"/>
    </row>
    <row r="678" spans="1:14" s="19" customFormat="1" ht="16.5" customHeight="1">
      <c r="A678" s="16"/>
      <c r="B678" s="16"/>
      <c r="C678" s="16"/>
      <c r="D678" s="191"/>
      <c r="E678" s="191"/>
      <c r="F678" s="191"/>
      <c r="G678" s="191"/>
      <c r="H678" s="191"/>
      <c r="I678" s="55" t="e">
        <f aca="true" t="shared" si="109" ref="I678:N678">I674+I676</f>
        <v>#REF!</v>
      </c>
      <c r="J678" s="55" t="e">
        <f t="shared" si="109"/>
        <v>#REF!</v>
      </c>
      <c r="K678" s="55" t="e">
        <f t="shared" si="109"/>
        <v>#REF!</v>
      </c>
      <c r="L678" s="55" t="e">
        <f t="shared" si="109"/>
        <v>#REF!</v>
      </c>
      <c r="M678" s="55" t="e">
        <f t="shared" si="109"/>
        <v>#REF!</v>
      </c>
      <c r="N678" s="55" t="e">
        <f t="shared" si="109"/>
        <v>#REF!</v>
      </c>
    </row>
    <row r="679" spans="1:14" s="19" customFormat="1" ht="27" customHeight="1">
      <c r="A679" s="16"/>
      <c r="B679" s="16"/>
      <c r="C679" s="16"/>
      <c r="D679" s="192" t="s">
        <v>79</v>
      </c>
      <c r="E679" s="192"/>
      <c r="F679" s="192"/>
      <c r="G679" s="192"/>
      <c r="H679" s="192"/>
      <c r="I679" s="192"/>
      <c r="J679" s="192"/>
      <c r="K679" s="192"/>
      <c r="L679" s="192"/>
      <c r="M679" s="192"/>
      <c r="N679" s="192"/>
    </row>
    <row r="680" spans="1:14" s="34" customFormat="1" ht="15" customHeight="1">
      <c r="A680" s="16"/>
      <c r="B680" s="16"/>
      <c r="C680" s="16"/>
      <c r="D680" s="191" t="s">
        <v>92</v>
      </c>
      <c r="E680" s="191"/>
      <c r="F680" s="191"/>
      <c r="G680" s="191"/>
      <c r="H680" s="191"/>
      <c r="I680" s="132" t="s">
        <v>47</v>
      </c>
      <c r="J680" s="132"/>
      <c r="K680" s="132"/>
      <c r="L680" s="132"/>
      <c r="M680" s="132"/>
      <c r="N680" s="132"/>
    </row>
    <row r="681" spans="1:14" s="34" customFormat="1" ht="16.5" customHeight="1">
      <c r="A681" s="16"/>
      <c r="B681" s="16"/>
      <c r="C681" s="16"/>
      <c r="D681" s="191"/>
      <c r="E681" s="191"/>
      <c r="F681" s="191"/>
      <c r="G681" s="191"/>
      <c r="H681" s="191"/>
      <c r="I681" s="2">
        <v>1700000</v>
      </c>
      <c r="J681" s="5">
        <v>2100000</v>
      </c>
      <c r="K681" s="5">
        <v>3710000</v>
      </c>
      <c r="L681" s="5">
        <v>4700000</v>
      </c>
      <c r="M681" s="5"/>
      <c r="N681" s="5">
        <f>I681+J681+K681+L681+M681</f>
        <v>12210000</v>
      </c>
    </row>
    <row r="682" spans="1:14" s="34" customFormat="1" ht="16.5" customHeight="1">
      <c r="A682" s="16"/>
      <c r="B682" s="16"/>
      <c r="C682" s="16"/>
      <c r="D682" s="191"/>
      <c r="E682" s="191"/>
      <c r="F682" s="191"/>
      <c r="G682" s="191"/>
      <c r="H682" s="191"/>
      <c r="I682" s="189" t="s">
        <v>14</v>
      </c>
      <c r="J682" s="189"/>
      <c r="K682" s="189"/>
      <c r="L682" s="189"/>
      <c r="M682" s="189"/>
      <c r="N682" s="189"/>
    </row>
    <row r="683" spans="1:14" s="34" customFormat="1" ht="12.75" customHeight="1">
      <c r="A683" s="16"/>
      <c r="B683" s="16"/>
      <c r="C683" s="16" t="s">
        <v>48</v>
      </c>
      <c r="D683" s="191"/>
      <c r="E683" s="191"/>
      <c r="F683" s="191"/>
      <c r="G683" s="191"/>
      <c r="H683" s="191"/>
      <c r="I683" s="60" t="e">
        <f>SUMIF(#REF!,$C683,#REF!)</f>
        <v>#REF!</v>
      </c>
      <c r="J683" s="60" t="e">
        <f>SUMIF(#REF!,$C683,#REF!)</f>
        <v>#REF!</v>
      </c>
      <c r="K683" s="60" t="e">
        <f>SUMIF(#REF!,$C683,#REF!)</f>
        <v>#REF!</v>
      </c>
      <c r="L683" s="60" t="e">
        <f>SUMIF(#REF!,$C683,#REF!)</f>
        <v>#REF!</v>
      </c>
      <c r="M683" s="60" t="e">
        <f>SUMIF(#REF!,$C683,#REF!)</f>
        <v>#REF!</v>
      </c>
      <c r="N683" s="60" t="e">
        <f>SUMIF(#REF!,$C683,#REF!)</f>
        <v>#REF!</v>
      </c>
    </row>
    <row r="684" spans="1:14" s="34" customFormat="1" ht="14.25" customHeight="1">
      <c r="A684" s="16"/>
      <c r="B684" s="16"/>
      <c r="C684" s="16"/>
      <c r="D684" s="191"/>
      <c r="E684" s="191"/>
      <c r="F684" s="191"/>
      <c r="G684" s="191"/>
      <c r="H684" s="191"/>
      <c r="I684" s="190" t="s">
        <v>15</v>
      </c>
      <c r="J684" s="190"/>
      <c r="K684" s="190"/>
      <c r="L684" s="190"/>
      <c r="M684" s="190"/>
      <c r="N684" s="190"/>
    </row>
    <row r="685" spans="1:14" s="19" customFormat="1" ht="16.5" customHeight="1">
      <c r="A685" s="16"/>
      <c r="B685" s="16"/>
      <c r="C685" s="16"/>
      <c r="D685" s="191"/>
      <c r="E685" s="191"/>
      <c r="F685" s="191"/>
      <c r="G685" s="191"/>
      <c r="H685" s="191"/>
      <c r="I685" s="55" t="e">
        <f aca="true" t="shared" si="110" ref="I685:N685">I681+I683</f>
        <v>#REF!</v>
      </c>
      <c r="J685" s="55" t="e">
        <f t="shared" si="110"/>
        <v>#REF!</v>
      </c>
      <c r="K685" s="55" t="e">
        <f t="shared" si="110"/>
        <v>#REF!</v>
      </c>
      <c r="L685" s="55" t="e">
        <f t="shared" si="110"/>
        <v>#REF!</v>
      </c>
      <c r="M685" s="55" t="e">
        <f t="shared" si="110"/>
        <v>#REF!</v>
      </c>
      <c r="N685" s="55" t="e">
        <f t="shared" si="110"/>
        <v>#REF!</v>
      </c>
    </row>
    <row r="686" spans="1:14" s="34" customFormat="1" ht="15" customHeight="1">
      <c r="A686" s="16"/>
      <c r="B686" s="16"/>
      <c r="C686" s="16"/>
      <c r="D686" s="191" t="s">
        <v>93</v>
      </c>
      <c r="E686" s="191"/>
      <c r="F686" s="191"/>
      <c r="G686" s="191"/>
      <c r="H686" s="191"/>
      <c r="I686" s="132" t="s">
        <v>47</v>
      </c>
      <c r="J686" s="132"/>
      <c r="K686" s="132"/>
      <c r="L686" s="132"/>
      <c r="M686" s="132"/>
      <c r="N686" s="132"/>
    </row>
    <row r="687" spans="1:14" s="34" customFormat="1" ht="16.5" customHeight="1">
      <c r="A687" s="16"/>
      <c r="B687" s="16"/>
      <c r="C687" s="16"/>
      <c r="D687" s="191"/>
      <c r="E687" s="191"/>
      <c r="F687" s="191"/>
      <c r="G687" s="191"/>
      <c r="H687" s="191"/>
      <c r="I687" s="2"/>
      <c r="J687" s="5"/>
      <c r="K687" s="5"/>
      <c r="L687" s="5"/>
      <c r="M687" s="5"/>
      <c r="N687" s="5">
        <f>I687+J687+K687+L687+M687</f>
        <v>0</v>
      </c>
    </row>
    <row r="688" spans="1:14" s="34" customFormat="1" ht="16.5" customHeight="1">
      <c r="A688" s="16"/>
      <c r="B688" s="16"/>
      <c r="C688" s="16"/>
      <c r="D688" s="191"/>
      <c r="E688" s="191"/>
      <c r="F688" s="191"/>
      <c r="G688" s="191"/>
      <c r="H688" s="191"/>
      <c r="I688" s="189" t="s">
        <v>14</v>
      </c>
      <c r="J688" s="189"/>
      <c r="K688" s="189"/>
      <c r="L688" s="189"/>
      <c r="M688" s="189"/>
      <c r="N688" s="189"/>
    </row>
    <row r="689" spans="1:14" s="34" customFormat="1" ht="12.75" customHeight="1">
      <c r="A689" s="16"/>
      <c r="B689" s="16"/>
      <c r="C689" s="16" t="s">
        <v>50</v>
      </c>
      <c r="D689" s="191"/>
      <c r="E689" s="191"/>
      <c r="F689" s="191"/>
      <c r="G689" s="191"/>
      <c r="H689" s="191"/>
      <c r="I689" s="60" t="e">
        <f>SUMIF(#REF!,$C689,#REF!)</f>
        <v>#REF!</v>
      </c>
      <c r="J689" s="60" t="e">
        <f>SUMIF(#REF!,$C689,#REF!)</f>
        <v>#REF!</v>
      </c>
      <c r="K689" s="60" t="e">
        <f>SUMIF(#REF!,$C689,#REF!)</f>
        <v>#REF!</v>
      </c>
      <c r="L689" s="60" t="e">
        <f>SUMIF(#REF!,$C689,#REF!)</f>
        <v>#REF!</v>
      </c>
      <c r="M689" s="60" t="e">
        <f>SUMIF(#REF!,$C689,#REF!)</f>
        <v>#REF!</v>
      </c>
      <c r="N689" s="60" t="e">
        <f>SUMIF(#REF!,$C689,#REF!)</f>
        <v>#REF!</v>
      </c>
    </row>
    <row r="690" spans="1:14" s="34" customFormat="1" ht="14.25" customHeight="1">
      <c r="A690" s="16"/>
      <c r="B690" s="16"/>
      <c r="C690" s="16"/>
      <c r="D690" s="191"/>
      <c r="E690" s="191"/>
      <c r="F690" s="191"/>
      <c r="G690" s="191"/>
      <c r="H690" s="191"/>
      <c r="I690" s="190" t="s">
        <v>15</v>
      </c>
      <c r="J690" s="190"/>
      <c r="K690" s="190"/>
      <c r="L690" s="190"/>
      <c r="M690" s="190"/>
      <c r="N690" s="190"/>
    </row>
    <row r="691" spans="1:14" s="19" customFormat="1" ht="16.5" customHeight="1">
      <c r="A691" s="16"/>
      <c r="B691" s="16"/>
      <c r="C691" s="16"/>
      <c r="D691" s="191"/>
      <c r="E691" s="191"/>
      <c r="F691" s="191"/>
      <c r="G691" s="191"/>
      <c r="H691" s="191"/>
      <c r="I691" s="55" t="e">
        <f aca="true" t="shared" si="111" ref="I691:N691">I687+I689</f>
        <v>#REF!</v>
      </c>
      <c r="J691" s="55" t="e">
        <f t="shared" si="111"/>
        <v>#REF!</v>
      </c>
      <c r="K691" s="55" t="e">
        <f t="shared" si="111"/>
        <v>#REF!</v>
      </c>
      <c r="L691" s="55" t="e">
        <f t="shared" si="111"/>
        <v>#REF!</v>
      </c>
      <c r="M691" s="55" t="e">
        <f t="shared" si="111"/>
        <v>#REF!</v>
      </c>
      <c r="N691" s="55" t="e">
        <f t="shared" si="111"/>
        <v>#REF!</v>
      </c>
    </row>
    <row r="692" spans="1:14" s="34" customFormat="1" ht="15" customHeight="1">
      <c r="A692" s="16"/>
      <c r="B692" s="16"/>
      <c r="C692" s="16"/>
      <c r="D692" s="191" t="s">
        <v>94</v>
      </c>
      <c r="E692" s="191"/>
      <c r="F692" s="191"/>
      <c r="G692" s="191"/>
      <c r="H692" s="191"/>
      <c r="I692" s="132" t="s">
        <v>47</v>
      </c>
      <c r="J692" s="132"/>
      <c r="K692" s="132"/>
      <c r="L692" s="132"/>
      <c r="M692" s="132"/>
      <c r="N692" s="132"/>
    </row>
    <row r="693" spans="1:14" s="34" customFormat="1" ht="16.5" customHeight="1">
      <c r="A693" s="16"/>
      <c r="B693" s="16"/>
      <c r="C693" s="16"/>
      <c r="D693" s="191"/>
      <c r="E693" s="191"/>
      <c r="F693" s="191"/>
      <c r="G693" s="191"/>
      <c r="H693" s="191"/>
      <c r="I693" s="2"/>
      <c r="J693" s="5"/>
      <c r="K693" s="5"/>
      <c r="L693" s="5"/>
      <c r="M693" s="5"/>
      <c r="N693" s="5">
        <f>I693+J693+K693+L693+M693</f>
        <v>0</v>
      </c>
    </row>
    <row r="694" spans="1:14" s="34" customFormat="1" ht="16.5" customHeight="1">
      <c r="A694" s="16"/>
      <c r="B694" s="16"/>
      <c r="C694" s="16"/>
      <c r="D694" s="191"/>
      <c r="E694" s="191"/>
      <c r="F694" s="191"/>
      <c r="G694" s="191"/>
      <c r="H694" s="191"/>
      <c r="I694" s="189" t="s">
        <v>14</v>
      </c>
      <c r="J694" s="189"/>
      <c r="K694" s="189"/>
      <c r="L694" s="189"/>
      <c r="M694" s="189"/>
      <c r="N694" s="189"/>
    </row>
    <row r="695" spans="1:14" s="34" customFormat="1" ht="12.75" customHeight="1">
      <c r="A695" s="16"/>
      <c r="B695" s="16"/>
      <c r="C695" s="16" t="s">
        <v>51</v>
      </c>
      <c r="D695" s="191"/>
      <c r="E695" s="191"/>
      <c r="F695" s="191"/>
      <c r="G695" s="191"/>
      <c r="H695" s="191"/>
      <c r="I695" s="60" t="e">
        <f>SUMIF(#REF!,$C695,#REF!)</f>
        <v>#REF!</v>
      </c>
      <c r="J695" s="60" t="e">
        <f>SUMIF(#REF!,$C695,#REF!)</f>
        <v>#REF!</v>
      </c>
      <c r="K695" s="60" t="e">
        <f>SUMIF(#REF!,$C695,#REF!)</f>
        <v>#REF!</v>
      </c>
      <c r="L695" s="60" t="e">
        <f>SUMIF(#REF!,$C695,#REF!)</f>
        <v>#REF!</v>
      </c>
      <c r="M695" s="60" t="e">
        <f>SUMIF(#REF!,$C695,#REF!)</f>
        <v>#REF!</v>
      </c>
      <c r="N695" s="26" t="e">
        <f>I695+J695+K695+L695+M695</f>
        <v>#REF!</v>
      </c>
    </row>
    <row r="696" spans="1:14" s="34" customFormat="1" ht="14.25" customHeight="1">
      <c r="A696" s="16"/>
      <c r="B696" s="16"/>
      <c r="C696" s="16"/>
      <c r="D696" s="191"/>
      <c r="E696" s="191"/>
      <c r="F696" s="191"/>
      <c r="G696" s="191"/>
      <c r="H696" s="191"/>
      <c r="I696" s="190" t="s">
        <v>15</v>
      </c>
      <c r="J696" s="190"/>
      <c r="K696" s="190"/>
      <c r="L696" s="190"/>
      <c r="M696" s="190"/>
      <c r="N696" s="190"/>
    </row>
    <row r="697" spans="1:14" s="19" customFormat="1" ht="16.5" customHeight="1">
      <c r="A697" s="16"/>
      <c r="B697" s="16"/>
      <c r="C697" s="16"/>
      <c r="D697" s="191"/>
      <c r="E697" s="191"/>
      <c r="F697" s="191"/>
      <c r="G697" s="191"/>
      <c r="H697" s="191"/>
      <c r="I697" s="55" t="e">
        <f aca="true" t="shared" si="112" ref="I697:N697">I693+I695</f>
        <v>#REF!</v>
      </c>
      <c r="J697" s="55" t="e">
        <f t="shared" si="112"/>
        <v>#REF!</v>
      </c>
      <c r="K697" s="55" t="e">
        <f t="shared" si="112"/>
        <v>#REF!</v>
      </c>
      <c r="L697" s="55" t="e">
        <f t="shared" si="112"/>
        <v>#REF!</v>
      </c>
      <c r="M697" s="55" t="e">
        <f t="shared" si="112"/>
        <v>#REF!</v>
      </c>
      <c r="N697" s="55" t="e">
        <f t="shared" si="112"/>
        <v>#REF!</v>
      </c>
    </row>
    <row r="698" spans="1:14" s="34" customFormat="1" ht="15" customHeight="1">
      <c r="A698" s="16"/>
      <c r="B698" s="16"/>
      <c r="C698" s="16"/>
      <c r="D698" s="191" t="s">
        <v>95</v>
      </c>
      <c r="E698" s="191"/>
      <c r="F698" s="191"/>
      <c r="G698" s="191"/>
      <c r="H698" s="191"/>
      <c r="I698" s="132" t="s">
        <v>47</v>
      </c>
      <c r="J698" s="132"/>
      <c r="K698" s="132"/>
      <c r="L698" s="132"/>
      <c r="M698" s="132"/>
      <c r="N698" s="132"/>
    </row>
    <row r="699" spans="1:14" s="34" customFormat="1" ht="16.5" customHeight="1">
      <c r="A699" s="16"/>
      <c r="B699" s="16"/>
      <c r="C699" s="16"/>
      <c r="D699" s="191"/>
      <c r="E699" s="191"/>
      <c r="F699" s="191"/>
      <c r="G699" s="191"/>
      <c r="H699" s="191"/>
      <c r="I699" s="2"/>
      <c r="J699" s="5"/>
      <c r="K699" s="5"/>
      <c r="L699" s="5"/>
      <c r="M699" s="5"/>
      <c r="N699" s="5">
        <f>I699+J699+K699+L699+M699</f>
        <v>0</v>
      </c>
    </row>
    <row r="700" spans="1:14" s="34" customFormat="1" ht="16.5" customHeight="1">
      <c r="A700" s="16"/>
      <c r="B700" s="16"/>
      <c r="C700" s="16"/>
      <c r="D700" s="191"/>
      <c r="E700" s="191"/>
      <c r="F700" s="191"/>
      <c r="G700" s="191"/>
      <c r="H700" s="191"/>
      <c r="I700" s="189" t="s">
        <v>14</v>
      </c>
      <c r="J700" s="189"/>
      <c r="K700" s="189"/>
      <c r="L700" s="189"/>
      <c r="M700" s="189"/>
      <c r="N700" s="189"/>
    </row>
    <row r="701" spans="1:14" s="34" customFormat="1" ht="12.75" customHeight="1">
      <c r="A701" s="16"/>
      <c r="B701" s="16"/>
      <c r="C701" s="16" t="s">
        <v>52</v>
      </c>
      <c r="D701" s="191"/>
      <c r="E701" s="191"/>
      <c r="F701" s="191"/>
      <c r="G701" s="191"/>
      <c r="H701" s="191"/>
      <c r="I701" s="60" t="e">
        <f>SUMIF(#REF!,$C701,#REF!)</f>
        <v>#REF!</v>
      </c>
      <c r="J701" s="60" t="e">
        <f>SUMIF(#REF!,$C701,#REF!)</f>
        <v>#REF!</v>
      </c>
      <c r="K701" s="60" t="e">
        <f>SUMIF(#REF!,$C701,#REF!)</f>
        <v>#REF!</v>
      </c>
      <c r="L701" s="60" t="e">
        <f>SUMIF(#REF!,$C701,#REF!)</f>
        <v>#REF!</v>
      </c>
      <c r="M701" s="60" t="e">
        <f>SUMIF(#REF!,$C701,#REF!)</f>
        <v>#REF!</v>
      </c>
      <c r="N701" s="26" t="e">
        <f>I701+J701+K701+L701+M701</f>
        <v>#REF!</v>
      </c>
    </row>
    <row r="702" spans="1:14" s="34" customFormat="1" ht="14.25" customHeight="1">
      <c r="A702" s="16"/>
      <c r="B702" s="16"/>
      <c r="C702" s="16"/>
      <c r="D702" s="191"/>
      <c r="E702" s="191"/>
      <c r="F702" s="191"/>
      <c r="G702" s="191"/>
      <c r="H702" s="191"/>
      <c r="I702" s="190" t="s">
        <v>15</v>
      </c>
      <c r="J702" s="190"/>
      <c r="K702" s="190"/>
      <c r="L702" s="190"/>
      <c r="M702" s="190"/>
      <c r="N702" s="190"/>
    </row>
    <row r="703" spans="1:14" s="19" customFormat="1" ht="16.5" customHeight="1">
      <c r="A703" s="16"/>
      <c r="B703" s="16"/>
      <c r="C703" s="16"/>
      <c r="D703" s="191"/>
      <c r="E703" s="191"/>
      <c r="F703" s="191"/>
      <c r="G703" s="191"/>
      <c r="H703" s="191"/>
      <c r="I703" s="55" t="e">
        <f aca="true" t="shared" si="113" ref="I703:N703">I699+I701</f>
        <v>#REF!</v>
      </c>
      <c r="J703" s="55" t="e">
        <f t="shared" si="113"/>
        <v>#REF!</v>
      </c>
      <c r="K703" s="55" t="e">
        <f t="shared" si="113"/>
        <v>#REF!</v>
      </c>
      <c r="L703" s="55" t="e">
        <f t="shared" si="113"/>
        <v>#REF!</v>
      </c>
      <c r="M703" s="55" t="e">
        <f t="shared" si="113"/>
        <v>#REF!</v>
      </c>
      <c r="N703" s="55" t="e">
        <f t="shared" si="113"/>
        <v>#REF!</v>
      </c>
    </row>
    <row r="704" spans="1:14" s="34" customFormat="1" ht="15" customHeight="1">
      <c r="A704" s="16"/>
      <c r="B704" s="16"/>
      <c r="C704" s="16"/>
      <c r="D704" s="191" t="s">
        <v>96</v>
      </c>
      <c r="E704" s="191"/>
      <c r="F704" s="191"/>
      <c r="G704" s="191"/>
      <c r="H704" s="191"/>
      <c r="I704" s="132" t="s">
        <v>47</v>
      </c>
      <c r="J704" s="132"/>
      <c r="K704" s="132"/>
      <c r="L704" s="132"/>
      <c r="M704" s="132"/>
      <c r="N704" s="132"/>
    </row>
    <row r="705" spans="1:14" s="34" customFormat="1" ht="16.5" customHeight="1">
      <c r="A705" s="16"/>
      <c r="B705" s="16"/>
      <c r="C705" s="16"/>
      <c r="D705" s="191"/>
      <c r="E705" s="191"/>
      <c r="F705" s="191"/>
      <c r="G705" s="191"/>
      <c r="H705" s="191"/>
      <c r="I705" s="2">
        <v>5340000</v>
      </c>
      <c r="J705" s="5">
        <v>6771592</v>
      </c>
      <c r="K705" s="5"/>
      <c r="L705" s="5"/>
      <c r="M705" s="5"/>
      <c r="N705" s="5">
        <f>I705+J705+K705+L705+M705</f>
        <v>12111592</v>
      </c>
    </row>
    <row r="706" spans="1:14" s="34" customFormat="1" ht="16.5" customHeight="1">
      <c r="A706" s="16"/>
      <c r="B706" s="16"/>
      <c r="C706" s="16"/>
      <c r="D706" s="191"/>
      <c r="E706" s="191"/>
      <c r="F706" s="191"/>
      <c r="G706" s="191"/>
      <c r="H706" s="191"/>
      <c r="I706" s="189" t="s">
        <v>14</v>
      </c>
      <c r="J706" s="189"/>
      <c r="K706" s="189"/>
      <c r="L706" s="189"/>
      <c r="M706" s="189"/>
      <c r="N706" s="189"/>
    </row>
    <row r="707" spans="1:14" s="34" customFormat="1" ht="12.75" customHeight="1">
      <c r="A707" s="16"/>
      <c r="B707" s="16"/>
      <c r="C707" s="16" t="s">
        <v>53</v>
      </c>
      <c r="D707" s="191"/>
      <c r="E707" s="191"/>
      <c r="F707" s="191"/>
      <c r="G707" s="191"/>
      <c r="H707" s="191"/>
      <c r="I707" s="60" t="e">
        <f>SUMIF(#REF!,$C707,#REF!)</f>
        <v>#REF!</v>
      </c>
      <c r="J707" s="60" t="e">
        <f>SUMIF(#REF!,$C707,#REF!)</f>
        <v>#REF!</v>
      </c>
      <c r="K707" s="60" t="e">
        <f>SUMIF(#REF!,$C707,#REF!)</f>
        <v>#REF!</v>
      </c>
      <c r="L707" s="60" t="e">
        <f>SUMIF(#REF!,$C707,#REF!)</f>
        <v>#REF!</v>
      </c>
      <c r="M707" s="60" t="e">
        <f>SUMIF(#REF!,$C707,#REF!)</f>
        <v>#REF!</v>
      </c>
      <c r="N707" s="26" t="e">
        <f>I707+J707+K707+L707+M707</f>
        <v>#REF!</v>
      </c>
    </row>
    <row r="708" spans="1:14" s="34" customFormat="1" ht="14.25" customHeight="1">
      <c r="A708" s="16"/>
      <c r="B708" s="16"/>
      <c r="C708" s="16"/>
      <c r="D708" s="191"/>
      <c r="E708" s="191"/>
      <c r="F708" s="191"/>
      <c r="G708" s="191"/>
      <c r="H708" s="191"/>
      <c r="I708" s="190" t="s">
        <v>15</v>
      </c>
      <c r="J708" s="190"/>
      <c r="K708" s="190"/>
      <c r="L708" s="190"/>
      <c r="M708" s="190"/>
      <c r="N708" s="190"/>
    </row>
    <row r="709" spans="1:14" s="19" customFormat="1" ht="16.5" customHeight="1">
      <c r="A709" s="16"/>
      <c r="B709" s="16"/>
      <c r="C709" s="16"/>
      <c r="D709" s="191"/>
      <c r="E709" s="191"/>
      <c r="F709" s="191"/>
      <c r="G709" s="191"/>
      <c r="H709" s="191"/>
      <c r="I709" s="55" t="e">
        <f aca="true" t="shared" si="114" ref="I709:N709">I705+I707</f>
        <v>#REF!</v>
      </c>
      <c r="J709" s="55" t="e">
        <f t="shared" si="114"/>
        <v>#REF!</v>
      </c>
      <c r="K709" s="55" t="e">
        <f t="shared" si="114"/>
        <v>#REF!</v>
      </c>
      <c r="L709" s="55" t="e">
        <f t="shared" si="114"/>
        <v>#REF!</v>
      </c>
      <c r="M709" s="55" t="e">
        <f t="shared" si="114"/>
        <v>#REF!</v>
      </c>
      <c r="N709" s="55" t="e">
        <f t="shared" si="114"/>
        <v>#REF!</v>
      </c>
    </row>
    <row r="710" spans="1:14" s="34" customFormat="1" ht="15" customHeight="1">
      <c r="A710" s="16"/>
      <c r="B710" s="16"/>
      <c r="C710" s="16"/>
      <c r="D710" s="191" t="s">
        <v>97</v>
      </c>
      <c r="E710" s="191"/>
      <c r="F710" s="191"/>
      <c r="G710" s="191"/>
      <c r="H710" s="191"/>
      <c r="I710" s="132" t="s">
        <v>47</v>
      </c>
      <c r="J710" s="132"/>
      <c r="K710" s="132"/>
      <c r="L710" s="132"/>
      <c r="M710" s="132"/>
      <c r="N710" s="132"/>
    </row>
    <row r="711" spans="1:14" s="34" customFormat="1" ht="16.5" customHeight="1">
      <c r="A711" s="16"/>
      <c r="B711" s="16"/>
      <c r="C711" s="16"/>
      <c r="D711" s="191"/>
      <c r="E711" s="191"/>
      <c r="F711" s="191"/>
      <c r="G711" s="191"/>
      <c r="H711" s="191"/>
      <c r="I711" s="2"/>
      <c r="J711" s="5"/>
      <c r="K711" s="5"/>
      <c r="L711" s="5"/>
      <c r="M711" s="5">
        <v>200000</v>
      </c>
      <c r="N711" s="5">
        <f>I711+J711+K711+L711+M711</f>
        <v>200000</v>
      </c>
    </row>
    <row r="712" spans="1:14" s="34" customFormat="1" ht="16.5" customHeight="1">
      <c r="A712" s="16"/>
      <c r="B712" s="16"/>
      <c r="C712" s="16"/>
      <c r="D712" s="191"/>
      <c r="E712" s="191"/>
      <c r="F712" s="191"/>
      <c r="G712" s="191"/>
      <c r="H712" s="191"/>
      <c r="I712" s="189" t="s">
        <v>14</v>
      </c>
      <c r="J712" s="189"/>
      <c r="K712" s="189"/>
      <c r="L712" s="189"/>
      <c r="M712" s="189"/>
      <c r="N712" s="189"/>
    </row>
    <row r="713" spans="1:14" s="34" customFormat="1" ht="12.75" customHeight="1">
      <c r="A713" s="16"/>
      <c r="B713" s="16"/>
      <c r="C713" s="16" t="s">
        <v>54</v>
      </c>
      <c r="D713" s="191"/>
      <c r="E713" s="191"/>
      <c r="F713" s="191"/>
      <c r="G713" s="191"/>
      <c r="H713" s="191"/>
      <c r="I713" s="60" t="e">
        <f>SUMIF(#REF!,$C713,#REF!)</f>
        <v>#REF!</v>
      </c>
      <c r="J713" s="60" t="e">
        <f>SUMIF(#REF!,$C713,#REF!)</f>
        <v>#REF!</v>
      </c>
      <c r="K713" s="60" t="e">
        <f>SUMIF(#REF!,$C713,#REF!)</f>
        <v>#REF!</v>
      </c>
      <c r="L713" s="60" t="e">
        <f>SUMIF(#REF!,$C713,#REF!)</f>
        <v>#REF!</v>
      </c>
      <c r="M713" s="60" t="e">
        <f>SUMIF(#REF!,$C713,#REF!)</f>
        <v>#REF!</v>
      </c>
      <c r="N713" s="26" t="e">
        <f>I713+J713+K713+L713+M713</f>
        <v>#REF!</v>
      </c>
    </row>
    <row r="714" spans="1:14" s="34" customFormat="1" ht="14.25" customHeight="1">
      <c r="A714" s="16"/>
      <c r="B714" s="16"/>
      <c r="C714" s="16"/>
      <c r="D714" s="191"/>
      <c r="E714" s="191"/>
      <c r="F714" s="191"/>
      <c r="G714" s="191"/>
      <c r="H714" s="191"/>
      <c r="I714" s="190" t="s">
        <v>15</v>
      </c>
      <c r="J714" s="190"/>
      <c r="K714" s="190"/>
      <c r="L714" s="190"/>
      <c r="M714" s="190"/>
      <c r="N714" s="190"/>
    </row>
    <row r="715" spans="1:14" s="19" customFormat="1" ht="16.5" customHeight="1">
      <c r="A715" s="16"/>
      <c r="B715" s="16"/>
      <c r="C715" s="16"/>
      <c r="D715" s="191"/>
      <c r="E715" s="191"/>
      <c r="F715" s="191"/>
      <c r="G715" s="191"/>
      <c r="H715" s="191"/>
      <c r="I715" s="55" t="e">
        <f aca="true" t="shared" si="115" ref="I715:N715">I711+I713</f>
        <v>#REF!</v>
      </c>
      <c r="J715" s="55" t="e">
        <f t="shared" si="115"/>
        <v>#REF!</v>
      </c>
      <c r="K715" s="55" t="e">
        <f t="shared" si="115"/>
        <v>#REF!</v>
      </c>
      <c r="L715" s="55" t="e">
        <f t="shared" si="115"/>
        <v>#REF!</v>
      </c>
      <c r="M715" s="55" t="e">
        <f t="shared" si="115"/>
        <v>#REF!</v>
      </c>
      <c r="N715" s="55" t="e">
        <f t="shared" si="115"/>
        <v>#REF!</v>
      </c>
    </row>
    <row r="716" spans="1:14" s="34" customFormat="1" ht="15" customHeight="1">
      <c r="A716" s="16"/>
      <c r="B716" s="16"/>
      <c r="C716" s="16"/>
      <c r="D716" s="191" t="s">
        <v>98</v>
      </c>
      <c r="E716" s="191"/>
      <c r="F716" s="191"/>
      <c r="G716" s="191"/>
      <c r="H716" s="191"/>
      <c r="I716" s="132" t="s">
        <v>47</v>
      </c>
      <c r="J716" s="132"/>
      <c r="K716" s="132"/>
      <c r="L716" s="132"/>
      <c r="M716" s="132"/>
      <c r="N716" s="132"/>
    </row>
    <row r="717" spans="1:14" s="34" customFormat="1" ht="16.5" customHeight="1">
      <c r="A717" s="16"/>
      <c r="B717" s="16"/>
      <c r="C717" s="16"/>
      <c r="D717" s="191"/>
      <c r="E717" s="191"/>
      <c r="F717" s="191"/>
      <c r="G717" s="191"/>
      <c r="H717" s="191"/>
      <c r="I717" s="2">
        <v>5076000</v>
      </c>
      <c r="J717" s="5">
        <v>2000000</v>
      </c>
      <c r="K717" s="5">
        <v>9600000</v>
      </c>
      <c r="L717" s="5">
        <v>9000000</v>
      </c>
      <c r="M717" s="5">
        <v>6000000</v>
      </c>
      <c r="N717" s="5">
        <f>I717+J717+K717+L717+M717</f>
        <v>31676000</v>
      </c>
    </row>
    <row r="718" spans="1:14" s="34" customFormat="1" ht="16.5" customHeight="1">
      <c r="A718" s="16"/>
      <c r="B718" s="16"/>
      <c r="C718" s="16"/>
      <c r="D718" s="191"/>
      <c r="E718" s="191"/>
      <c r="F718" s="191"/>
      <c r="G718" s="191"/>
      <c r="H718" s="191"/>
      <c r="I718" s="189" t="s">
        <v>14</v>
      </c>
      <c r="J718" s="189"/>
      <c r="K718" s="189"/>
      <c r="L718" s="189"/>
      <c r="M718" s="189"/>
      <c r="N718" s="189"/>
    </row>
    <row r="719" spans="1:14" s="34" customFormat="1" ht="12.75" customHeight="1">
      <c r="A719" s="16"/>
      <c r="B719" s="16"/>
      <c r="C719" s="16" t="s">
        <v>55</v>
      </c>
      <c r="D719" s="191"/>
      <c r="E719" s="191"/>
      <c r="F719" s="191"/>
      <c r="G719" s="191"/>
      <c r="H719" s="191"/>
      <c r="I719" s="60" t="e">
        <f>SUMIF(#REF!,$C719,#REF!)</f>
        <v>#REF!</v>
      </c>
      <c r="J719" s="60" t="e">
        <f>SUMIF(#REF!,$C719,#REF!)</f>
        <v>#REF!</v>
      </c>
      <c r="K719" s="60" t="e">
        <f>SUMIF(#REF!,$C719,#REF!)</f>
        <v>#REF!</v>
      </c>
      <c r="L719" s="60" t="e">
        <f>SUMIF(#REF!,$C719,#REF!)</f>
        <v>#REF!</v>
      </c>
      <c r="M719" s="60" t="e">
        <f>SUMIF(#REF!,$C719,#REF!)</f>
        <v>#REF!</v>
      </c>
      <c r="N719" s="26" t="e">
        <f>I719+J719+K719+L719+M719</f>
        <v>#REF!</v>
      </c>
    </row>
    <row r="720" spans="1:14" s="34" customFormat="1" ht="14.25" customHeight="1">
      <c r="A720" s="16"/>
      <c r="B720" s="16"/>
      <c r="C720" s="16"/>
      <c r="D720" s="191"/>
      <c r="E720" s="191"/>
      <c r="F720" s="191"/>
      <c r="G720" s="191"/>
      <c r="H720" s="191"/>
      <c r="I720" s="190" t="s">
        <v>15</v>
      </c>
      <c r="J720" s="190"/>
      <c r="K720" s="190"/>
      <c r="L720" s="190"/>
      <c r="M720" s="190"/>
      <c r="N720" s="190"/>
    </row>
    <row r="721" spans="1:14" s="19" customFormat="1" ht="16.5" customHeight="1">
      <c r="A721" s="16"/>
      <c r="B721" s="16"/>
      <c r="C721" s="16"/>
      <c r="D721" s="191"/>
      <c r="E721" s="191"/>
      <c r="F721" s="191"/>
      <c r="G721" s="191"/>
      <c r="H721" s="191"/>
      <c r="I721" s="55" t="e">
        <f aca="true" t="shared" si="116" ref="I721:N721">I717+I719</f>
        <v>#REF!</v>
      </c>
      <c r="J721" s="55" t="e">
        <f t="shared" si="116"/>
        <v>#REF!</v>
      </c>
      <c r="K721" s="55" t="e">
        <f t="shared" si="116"/>
        <v>#REF!</v>
      </c>
      <c r="L721" s="55" t="e">
        <f t="shared" si="116"/>
        <v>#REF!</v>
      </c>
      <c r="M721" s="55" t="e">
        <f t="shared" si="116"/>
        <v>#REF!</v>
      </c>
      <c r="N721" s="55" t="e">
        <f t="shared" si="116"/>
        <v>#REF!</v>
      </c>
    </row>
    <row r="722" spans="1:14" s="34" customFormat="1" ht="15" customHeight="1">
      <c r="A722" s="16"/>
      <c r="B722" s="16"/>
      <c r="C722" s="16"/>
      <c r="D722" s="191" t="s">
        <v>31</v>
      </c>
      <c r="E722" s="191"/>
      <c r="F722" s="191"/>
      <c r="G722" s="191"/>
      <c r="H722" s="191"/>
      <c r="I722" s="132" t="s">
        <v>47</v>
      </c>
      <c r="J722" s="132"/>
      <c r="K722" s="132"/>
      <c r="L722" s="132"/>
      <c r="M722" s="132"/>
      <c r="N722" s="132"/>
    </row>
    <row r="723" spans="1:14" s="34" customFormat="1" ht="16.5" customHeight="1">
      <c r="A723" s="16"/>
      <c r="B723" s="16"/>
      <c r="C723" s="16"/>
      <c r="D723" s="191"/>
      <c r="E723" s="191"/>
      <c r="F723" s="191"/>
      <c r="G723" s="191"/>
      <c r="H723" s="191"/>
      <c r="I723" s="2">
        <v>8700000</v>
      </c>
      <c r="J723" s="5">
        <v>5786000</v>
      </c>
      <c r="K723" s="5">
        <v>2963000</v>
      </c>
      <c r="L723" s="5"/>
      <c r="M723" s="5"/>
      <c r="N723" s="5">
        <f>I723+J723+K723+L723+M723</f>
        <v>17449000</v>
      </c>
    </row>
    <row r="724" spans="1:14" s="34" customFormat="1" ht="16.5" customHeight="1">
      <c r="A724" s="16"/>
      <c r="B724" s="16"/>
      <c r="C724" s="16"/>
      <c r="D724" s="191"/>
      <c r="E724" s="191"/>
      <c r="F724" s="191"/>
      <c r="G724" s="191"/>
      <c r="H724" s="191"/>
      <c r="I724" s="189" t="s">
        <v>14</v>
      </c>
      <c r="J724" s="189"/>
      <c r="K724" s="189"/>
      <c r="L724" s="189"/>
      <c r="M724" s="189"/>
      <c r="N724" s="189"/>
    </row>
    <row r="725" spans="1:14" s="34" customFormat="1" ht="12.75" customHeight="1">
      <c r="A725" s="16"/>
      <c r="B725" s="16"/>
      <c r="C725" s="16" t="s">
        <v>56</v>
      </c>
      <c r="D725" s="191"/>
      <c r="E725" s="191"/>
      <c r="F725" s="191"/>
      <c r="G725" s="191"/>
      <c r="H725" s="191"/>
      <c r="I725" s="60" t="e">
        <f>SUMIF(#REF!,$C725,#REF!)</f>
        <v>#REF!</v>
      </c>
      <c r="J725" s="60" t="e">
        <f>SUMIF(#REF!,$C725,#REF!)</f>
        <v>#REF!</v>
      </c>
      <c r="K725" s="60" t="e">
        <f>SUMIF(#REF!,$C725,#REF!)</f>
        <v>#REF!</v>
      </c>
      <c r="L725" s="60" t="e">
        <f>SUMIF(#REF!,$C725,#REF!)</f>
        <v>#REF!</v>
      </c>
      <c r="M725" s="60" t="e">
        <f>SUMIF(#REF!,$C725,#REF!)</f>
        <v>#REF!</v>
      </c>
      <c r="N725" s="26" t="e">
        <f>I725+J725+K725+L725+M725</f>
        <v>#REF!</v>
      </c>
    </row>
    <row r="726" spans="1:14" s="34" customFormat="1" ht="14.25" customHeight="1">
      <c r="A726" s="16"/>
      <c r="B726" s="16"/>
      <c r="C726" s="16"/>
      <c r="D726" s="191"/>
      <c r="E726" s="191"/>
      <c r="F726" s="191"/>
      <c r="G726" s="191"/>
      <c r="H726" s="191"/>
      <c r="I726" s="190" t="s">
        <v>15</v>
      </c>
      <c r="J726" s="190"/>
      <c r="K726" s="190"/>
      <c r="L726" s="190"/>
      <c r="M726" s="190"/>
      <c r="N726" s="190"/>
    </row>
    <row r="727" spans="1:14" s="19" customFormat="1" ht="16.5" customHeight="1">
      <c r="A727" s="16"/>
      <c r="B727" s="16"/>
      <c r="C727" s="16"/>
      <c r="D727" s="191"/>
      <c r="E727" s="191"/>
      <c r="F727" s="191"/>
      <c r="G727" s="191"/>
      <c r="H727" s="191"/>
      <c r="I727" s="55" t="e">
        <f aca="true" t="shared" si="117" ref="I727:N727">I723+I725</f>
        <v>#REF!</v>
      </c>
      <c r="J727" s="55" t="e">
        <f t="shared" si="117"/>
        <v>#REF!</v>
      </c>
      <c r="K727" s="55" t="e">
        <f t="shared" si="117"/>
        <v>#REF!</v>
      </c>
      <c r="L727" s="55" t="e">
        <f t="shared" si="117"/>
        <v>#REF!</v>
      </c>
      <c r="M727" s="55" t="e">
        <f t="shared" si="117"/>
        <v>#REF!</v>
      </c>
      <c r="N727" s="55" t="e">
        <f t="shared" si="117"/>
        <v>#REF!</v>
      </c>
    </row>
    <row r="728" spans="1:14" s="34" customFormat="1" ht="15" customHeight="1">
      <c r="A728" s="16"/>
      <c r="B728" s="16"/>
      <c r="C728" s="16"/>
      <c r="D728" s="191" t="s">
        <v>32</v>
      </c>
      <c r="E728" s="191"/>
      <c r="F728" s="191"/>
      <c r="G728" s="191"/>
      <c r="H728" s="191"/>
      <c r="I728" s="132" t="s">
        <v>47</v>
      </c>
      <c r="J728" s="132"/>
      <c r="K728" s="132"/>
      <c r="L728" s="132"/>
      <c r="M728" s="132"/>
      <c r="N728" s="132"/>
    </row>
    <row r="729" spans="1:14" s="34" customFormat="1" ht="16.5" customHeight="1">
      <c r="A729" s="16"/>
      <c r="B729" s="16"/>
      <c r="C729" s="16"/>
      <c r="D729" s="191"/>
      <c r="E729" s="191"/>
      <c r="F729" s="191"/>
      <c r="G729" s="191"/>
      <c r="H729" s="191"/>
      <c r="I729" s="2">
        <v>586000</v>
      </c>
      <c r="J729" s="5"/>
      <c r="K729" s="5"/>
      <c r="L729" s="5"/>
      <c r="M729" s="5"/>
      <c r="N729" s="5">
        <f>I729+J729+K729+L729+M729</f>
        <v>586000</v>
      </c>
    </row>
    <row r="730" spans="1:14" s="34" customFormat="1" ht="16.5" customHeight="1">
      <c r="A730" s="16"/>
      <c r="B730" s="16"/>
      <c r="C730" s="16"/>
      <c r="D730" s="191"/>
      <c r="E730" s="191"/>
      <c r="F730" s="191"/>
      <c r="G730" s="191"/>
      <c r="H730" s="191"/>
      <c r="I730" s="189" t="s">
        <v>14</v>
      </c>
      <c r="J730" s="189"/>
      <c r="K730" s="189"/>
      <c r="L730" s="189"/>
      <c r="M730" s="189"/>
      <c r="N730" s="189"/>
    </row>
    <row r="731" spans="1:14" s="34" customFormat="1" ht="12.75" customHeight="1">
      <c r="A731" s="16"/>
      <c r="B731" s="16"/>
      <c r="C731" s="16" t="s">
        <v>57</v>
      </c>
      <c r="D731" s="191"/>
      <c r="E731" s="191"/>
      <c r="F731" s="191"/>
      <c r="G731" s="191"/>
      <c r="H731" s="191"/>
      <c r="I731" s="60" t="e">
        <f>SUMIF(#REF!,$C731,#REF!)</f>
        <v>#REF!</v>
      </c>
      <c r="J731" s="60" t="e">
        <f>SUMIF(#REF!,$C731,#REF!)</f>
        <v>#REF!</v>
      </c>
      <c r="K731" s="60" t="e">
        <f>SUMIF(#REF!,$C731,#REF!)</f>
        <v>#REF!</v>
      </c>
      <c r="L731" s="60" t="e">
        <f>SUMIF(#REF!,$C731,#REF!)</f>
        <v>#REF!</v>
      </c>
      <c r="M731" s="60" t="e">
        <f>SUMIF(#REF!,$C731,#REF!)</f>
        <v>#REF!</v>
      </c>
      <c r="N731" s="26" t="e">
        <f>I731+J731+K731+L731+M731</f>
        <v>#REF!</v>
      </c>
    </row>
    <row r="732" spans="1:14" s="34" customFormat="1" ht="14.25" customHeight="1">
      <c r="A732" s="16"/>
      <c r="B732" s="16"/>
      <c r="C732" s="16"/>
      <c r="D732" s="191"/>
      <c r="E732" s="191"/>
      <c r="F732" s="191"/>
      <c r="G732" s="191"/>
      <c r="H732" s="191"/>
      <c r="I732" s="190" t="s">
        <v>15</v>
      </c>
      <c r="J732" s="190"/>
      <c r="K732" s="190"/>
      <c r="L732" s="190"/>
      <c r="M732" s="190"/>
      <c r="N732" s="190"/>
    </row>
    <row r="733" spans="1:14" s="19" customFormat="1" ht="16.5" customHeight="1">
      <c r="A733" s="16"/>
      <c r="B733" s="16"/>
      <c r="C733" s="16"/>
      <c r="D733" s="191"/>
      <c r="E733" s="191"/>
      <c r="F733" s="191"/>
      <c r="G733" s="191"/>
      <c r="H733" s="191"/>
      <c r="I733" s="55" t="e">
        <f aca="true" t="shared" si="118" ref="I733:N733">I729+I731</f>
        <v>#REF!</v>
      </c>
      <c r="J733" s="55" t="e">
        <f t="shared" si="118"/>
        <v>#REF!</v>
      </c>
      <c r="K733" s="55" t="e">
        <f t="shared" si="118"/>
        <v>#REF!</v>
      </c>
      <c r="L733" s="55" t="e">
        <f t="shared" si="118"/>
        <v>#REF!</v>
      </c>
      <c r="M733" s="55" t="e">
        <f t="shared" si="118"/>
        <v>#REF!</v>
      </c>
      <c r="N733" s="55" t="e">
        <f t="shared" si="118"/>
        <v>#REF!</v>
      </c>
    </row>
    <row r="734" spans="1:14" s="34" customFormat="1" ht="15" customHeight="1">
      <c r="A734" s="16"/>
      <c r="B734" s="16"/>
      <c r="C734" s="16"/>
      <c r="D734" s="191" t="s">
        <v>33</v>
      </c>
      <c r="E734" s="191"/>
      <c r="F734" s="191"/>
      <c r="G734" s="191"/>
      <c r="H734" s="191"/>
      <c r="I734" s="132" t="s">
        <v>47</v>
      </c>
      <c r="J734" s="132"/>
      <c r="K734" s="132"/>
      <c r="L734" s="132"/>
      <c r="M734" s="132"/>
      <c r="N734" s="132"/>
    </row>
    <row r="735" spans="1:14" s="34" customFormat="1" ht="16.5" customHeight="1">
      <c r="A735" s="16"/>
      <c r="B735" s="16"/>
      <c r="C735" s="16"/>
      <c r="D735" s="191"/>
      <c r="E735" s="191"/>
      <c r="F735" s="191"/>
      <c r="G735" s="191"/>
      <c r="H735" s="191"/>
      <c r="I735" s="2">
        <v>9852000</v>
      </c>
      <c r="J735" s="5">
        <v>3100000</v>
      </c>
      <c r="K735" s="5">
        <v>5900000</v>
      </c>
      <c r="L735" s="5">
        <v>10000000</v>
      </c>
      <c r="M735" s="5">
        <v>12784000</v>
      </c>
      <c r="N735" s="5">
        <f>I735+J735+K735+L735+M735</f>
        <v>41636000</v>
      </c>
    </row>
    <row r="736" spans="1:14" s="34" customFormat="1" ht="16.5" customHeight="1">
      <c r="A736" s="16"/>
      <c r="B736" s="16"/>
      <c r="C736" s="16"/>
      <c r="D736" s="191"/>
      <c r="E736" s="191"/>
      <c r="F736" s="191"/>
      <c r="G736" s="191"/>
      <c r="H736" s="191"/>
      <c r="I736" s="189" t="s">
        <v>14</v>
      </c>
      <c r="J736" s="189"/>
      <c r="K736" s="189"/>
      <c r="L736" s="189"/>
      <c r="M736" s="189"/>
      <c r="N736" s="189"/>
    </row>
    <row r="737" spans="1:14" s="34" customFormat="1" ht="12.75" customHeight="1">
      <c r="A737" s="16"/>
      <c r="B737" s="16"/>
      <c r="C737" s="16" t="s">
        <v>58</v>
      </c>
      <c r="D737" s="191"/>
      <c r="E737" s="191"/>
      <c r="F737" s="191"/>
      <c r="G737" s="191"/>
      <c r="H737" s="191"/>
      <c r="I737" s="60" t="e">
        <f>SUMIF(#REF!,$C737,#REF!)</f>
        <v>#REF!</v>
      </c>
      <c r="J737" s="60" t="e">
        <f>SUMIF(#REF!,$C737,#REF!)</f>
        <v>#REF!</v>
      </c>
      <c r="K737" s="60" t="e">
        <f>SUMIF(#REF!,$C737,#REF!)</f>
        <v>#REF!</v>
      </c>
      <c r="L737" s="60" t="e">
        <f>SUMIF(#REF!,$C737,#REF!)</f>
        <v>#REF!</v>
      </c>
      <c r="M737" s="60" t="e">
        <f>SUMIF(#REF!,$C737,#REF!)</f>
        <v>#REF!</v>
      </c>
      <c r="N737" s="26" t="e">
        <f>I737+J737+K737+L737+M737</f>
        <v>#REF!</v>
      </c>
    </row>
    <row r="738" spans="1:14" s="34" customFormat="1" ht="14.25" customHeight="1">
      <c r="A738" s="16"/>
      <c r="B738" s="16"/>
      <c r="C738" s="16"/>
      <c r="D738" s="191"/>
      <c r="E738" s="191"/>
      <c r="F738" s="191"/>
      <c r="G738" s="191"/>
      <c r="H738" s="191"/>
      <c r="I738" s="190" t="s">
        <v>15</v>
      </c>
      <c r="J738" s="190"/>
      <c r="K738" s="190"/>
      <c r="L738" s="190"/>
      <c r="M738" s="190"/>
      <c r="N738" s="190"/>
    </row>
    <row r="739" spans="1:14" s="19" customFormat="1" ht="16.5" customHeight="1">
      <c r="A739" s="16"/>
      <c r="B739" s="16"/>
      <c r="C739" s="16"/>
      <c r="D739" s="191"/>
      <c r="E739" s="191"/>
      <c r="F739" s="191"/>
      <c r="G739" s="191"/>
      <c r="H739" s="191"/>
      <c r="I739" s="55" t="e">
        <f aca="true" t="shared" si="119" ref="I739:N739">I735+I737</f>
        <v>#REF!</v>
      </c>
      <c r="J739" s="55" t="e">
        <f t="shared" si="119"/>
        <v>#REF!</v>
      </c>
      <c r="K739" s="55" t="e">
        <f t="shared" si="119"/>
        <v>#REF!</v>
      </c>
      <c r="L739" s="55" t="e">
        <f t="shared" si="119"/>
        <v>#REF!</v>
      </c>
      <c r="M739" s="55" t="e">
        <f t="shared" si="119"/>
        <v>#REF!</v>
      </c>
      <c r="N739" s="55" t="e">
        <f t="shared" si="119"/>
        <v>#REF!</v>
      </c>
    </row>
    <row r="740" spans="1:14" s="34" customFormat="1" ht="15" customHeight="1">
      <c r="A740" s="16"/>
      <c r="B740" s="16"/>
      <c r="C740" s="16"/>
      <c r="D740" s="191" t="s">
        <v>34</v>
      </c>
      <c r="E740" s="191"/>
      <c r="F740" s="191"/>
      <c r="G740" s="191"/>
      <c r="H740" s="191"/>
      <c r="I740" s="132" t="s">
        <v>47</v>
      </c>
      <c r="J740" s="132"/>
      <c r="K740" s="132"/>
      <c r="L740" s="132"/>
      <c r="M740" s="132"/>
      <c r="N740" s="132"/>
    </row>
    <row r="741" spans="1:14" s="34" customFormat="1" ht="16.5" customHeight="1">
      <c r="A741" s="16"/>
      <c r="B741" s="16"/>
      <c r="C741" s="16"/>
      <c r="D741" s="191"/>
      <c r="E741" s="191"/>
      <c r="F741" s="191"/>
      <c r="G741" s="191"/>
      <c r="H741" s="191"/>
      <c r="I741" s="2"/>
      <c r="J741" s="5"/>
      <c r="K741" s="5"/>
      <c r="L741" s="5"/>
      <c r="M741" s="5"/>
      <c r="N741" s="5">
        <f>I741+J741+K741+L741+M741</f>
        <v>0</v>
      </c>
    </row>
    <row r="742" spans="1:14" s="34" customFormat="1" ht="16.5" customHeight="1">
      <c r="A742" s="16"/>
      <c r="B742" s="16"/>
      <c r="C742" s="16"/>
      <c r="D742" s="191"/>
      <c r="E742" s="191"/>
      <c r="F742" s="191"/>
      <c r="G742" s="191"/>
      <c r="H742" s="191"/>
      <c r="I742" s="189" t="s">
        <v>14</v>
      </c>
      <c r="J742" s="189"/>
      <c r="K742" s="189"/>
      <c r="L742" s="189"/>
      <c r="M742" s="189"/>
      <c r="N742" s="189"/>
    </row>
    <row r="743" spans="1:14" s="34" customFormat="1" ht="12.75" customHeight="1">
      <c r="A743" s="16"/>
      <c r="B743" s="16"/>
      <c r="C743" s="16" t="s">
        <v>49</v>
      </c>
      <c r="D743" s="191"/>
      <c r="E743" s="191"/>
      <c r="F743" s="191"/>
      <c r="G743" s="191"/>
      <c r="H743" s="191"/>
      <c r="I743" s="60" t="e">
        <f>SUMIF(#REF!,$C743,#REF!)</f>
        <v>#REF!</v>
      </c>
      <c r="J743" s="60" t="e">
        <f>SUMIF(#REF!,$C743,#REF!)</f>
        <v>#REF!</v>
      </c>
      <c r="K743" s="60" t="e">
        <f>SUMIF(#REF!,$C743,#REF!)</f>
        <v>#REF!</v>
      </c>
      <c r="L743" s="60" t="e">
        <f>SUMIF(#REF!,$C743,#REF!)</f>
        <v>#REF!</v>
      </c>
      <c r="M743" s="60" t="e">
        <f>SUMIF(#REF!,$C743,#REF!)</f>
        <v>#REF!</v>
      </c>
      <c r="N743" s="26" t="e">
        <f>I743+J743+K743+L743+M743</f>
        <v>#REF!</v>
      </c>
    </row>
    <row r="744" spans="1:14" s="34" customFormat="1" ht="14.25" customHeight="1">
      <c r="A744" s="16"/>
      <c r="B744" s="16"/>
      <c r="C744" s="16"/>
      <c r="D744" s="191"/>
      <c r="E744" s="191"/>
      <c r="F744" s="191"/>
      <c r="G744" s="191"/>
      <c r="H744" s="191"/>
      <c r="I744" s="190" t="s">
        <v>15</v>
      </c>
      <c r="J744" s="190"/>
      <c r="K744" s="190"/>
      <c r="L744" s="190"/>
      <c r="M744" s="190"/>
      <c r="N744" s="190"/>
    </row>
    <row r="745" spans="1:14" s="19" customFormat="1" ht="16.5" customHeight="1">
      <c r="A745" s="16"/>
      <c r="B745" s="16"/>
      <c r="C745" s="16"/>
      <c r="D745" s="191"/>
      <c r="E745" s="191"/>
      <c r="F745" s="191"/>
      <c r="G745" s="191"/>
      <c r="H745" s="191"/>
      <c r="I745" s="55" t="e">
        <f aca="true" t="shared" si="120" ref="I745:N745">I741+I743</f>
        <v>#REF!</v>
      </c>
      <c r="J745" s="55" t="e">
        <f t="shared" si="120"/>
        <v>#REF!</v>
      </c>
      <c r="K745" s="55" t="e">
        <f t="shared" si="120"/>
        <v>#REF!</v>
      </c>
      <c r="L745" s="55" t="e">
        <f t="shared" si="120"/>
        <v>#REF!</v>
      </c>
      <c r="M745" s="55" t="e">
        <f t="shared" si="120"/>
        <v>#REF!</v>
      </c>
      <c r="N745" s="55" t="e">
        <f t="shared" si="120"/>
        <v>#REF!</v>
      </c>
    </row>
    <row r="746" spans="1:14" s="34" customFormat="1" ht="15" customHeight="1">
      <c r="A746" s="16"/>
      <c r="B746" s="16"/>
      <c r="C746" s="16"/>
      <c r="D746" s="191" t="s">
        <v>35</v>
      </c>
      <c r="E746" s="191"/>
      <c r="F746" s="191"/>
      <c r="G746" s="191"/>
      <c r="H746" s="191"/>
      <c r="I746" s="132" t="s">
        <v>47</v>
      </c>
      <c r="J746" s="132"/>
      <c r="K746" s="132"/>
      <c r="L746" s="132"/>
      <c r="M746" s="132"/>
      <c r="N746" s="132"/>
    </row>
    <row r="747" spans="1:14" s="34" customFormat="1" ht="16.5" customHeight="1">
      <c r="A747" s="16"/>
      <c r="B747" s="16"/>
      <c r="C747" s="16"/>
      <c r="D747" s="191"/>
      <c r="E747" s="191"/>
      <c r="F747" s="191"/>
      <c r="G747" s="191"/>
      <c r="H747" s="191"/>
      <c r="I747" s="2">
        <v>1500000</v>
      </c>
      <c r="J747" s="5">
        <v>500000</v>
      </c>
      <c r="K747" s="5">
        <v>500000</v>
      </c>
      <c r="L747" s="5"/>
      <c r="M747" s="5"/>
      <c r="N747" s="5">
        <f>I747+J747+K747+L747+M747</f>
        <v>2500000</v>
      </c>
    </row>
    <row r="748" spans="1:14" s="34" customFormat="1" ht="16.5" customHeight="1">
      <c r="A748" s="16"/>
      <c r="B748" s="16"/>
      <c r="C748" s="16"/>
      <c r="D748" s="191"/>
      <c r="E748" s="191"/>
      <c r="F748" s="191"/>
      <c r="G748" s="191"/>
      <c r="H748" s="191"/>
      <c r="I748" s="189" t="s">
        <v>14</v>
      </c>
      <c r="J748" s="189"/>
      <c r="K748" s="189"/>
      <c r="L748" s="189"/>
      <c r="M748" s="189"/>
      <c r="N748" s="189"/>
    </row>
    <row r="749" spans="1:14" s="34" customFormat="1" ht="12.75" customHeight="1">
      <c r="A749" s="16"/>
      <c r="B749" s="16"/>
      <c r="C749" s="16" t="s">
        <v>59</v>
      </c>
      <c r="D749" s="191"/>
      <c r="E749" s="191"/>
      <c r="F749" s="191"/>
      <c r="G749" s="191"/>
      <c r="H749" s="191"/>
      <c r="I749" s="60" t="e">
        <f>SUMIF(#REF!,$C749,#REF!)</f>
        <v>#REF!</v>
      </c>
      <c r="J749" s="60" t="e">
        <f>SUMIF(#REF!,$C749,#REF!)</f>
        <v>#REF!</v>
      </c>
      <c r="K749" s="60" t="e">
        <f>SUMIF(#REF!,$C749,#REF!)</f>
        <v>#REF!</v>
      </c>
      <c r="L749" s="60" t="e">
        <f>SUMIF(#REF!,$C749,#REF!)</f>
        <v>#REF!</v>
      </c>
      <c r="M749" s="60" t="e">
        <f>SUMIF(#REF!,$C749,#REF!)</f>
        <v>#REF!</v>
      </c>
      <c r="N749" s="26" t="e">
        <f>I749+J749+K749+L749+M749</f>
        <v>#REF!</v>
      </c>
    </row>
    <row r="750" spans="1:14" s="34" customFormat="1" ht="14.25" customHeight="1">
      <c r="A750" s="16"/>
      <c r="B750" s="16"/>
      <c r="C750" s="16"/>
      <c r="D750" s="191"/>
      <c r="E750" s="191"/>
      <c r="F750" s="191"/>
      <c r="G750" s="191"/>
      <c r="H750" s="191"/>
      <c r="I750" s="190" t="s">
        <v>15</v>
      </c>
      <c r="J750" s="190"/>
      <c r="K750" s="190"/>
      <c r="L750" s="190"/>
      <c r="M750" s="190"/>
      <c r="N750" s="190"/>
    </row>
    <row r="751" spans="1:14" s="19" customFormat="1" ht="16.5" customHeight="1">
      <c r="A751" s="16"/>
      <c r="B751" s="16"/>
      <c r="C751" s="16"/>
      <c r="D751" s="191"/>
      <c r="E751" s="191"/>
      <c r="F751" s="191"/>
      <c r="G751" s="191"/>
      <c r="H751" s="191"/>
      <c r="I751" s="55" t="e">
        <f aca="true" t="shared" si="121" ref="I751:N751">I747+I749</f>
        <v>#REF!</v>
      </c>
      <c r="J751" s="55" t="e">
        <f t="shared" si="121"/>
        <v>#REF!</v>
      </c>
      <c r="K751" s="55" t="e">
        <f t="shared" si="121"/>
        <v>#REF!</v>
      </c>
      <c r="L751" s="55" t="e">
        <f t="shared" si="121"/>
        <v>#REF!</v>
      </c>
      <c r="M751" s="55" t="e">
        <f t="shared" si="121"/>
        <v>#REF!</v>
      </c>
      <c r="N751" s="55" t="e">
        <f t="shared" si="121"/>
        <v>#REF!</v>
      </c>
    </row>
    <row r="752" spans="1:14" s="19" customFormat="1" ht="27" customHeight="1">
      <c r="A752" s="16"/>
      <c r="B752" s="16"/>
      <c r="C752" s="16"/>
      <c r="D752" s="192" t="s">
        <v>80</v>
      </c>
      <c r="E752" s="192"/>
      <c r="F752" s="192"/>
      <c r="G752" s="192"/>
      <c r="H752" s="192"/>
      <c r="I752" s="192"/>
      <c r="J752" s="192"/>
      <c r="K752" s="192"/>
      <c r="L752" s="192"/>
      <c r="M752" s="192"/>
      <c r="N752" s="192"/>
    </row>
    <row r="753" spans="1:14" s="34" customFormat="1" ht="15" customHeight="1">
      <c r="A753" s="16"/>
      <c r="B753" s="16"/>
      <c r="C753" s="16"/>
      <c r="D753" s="191" t="s">
        <v>92</v>
      </c>
      <c r="E753" s="191"/>
      <c r="F753" s="191"/>
      <c r="G753" s="191"/>
      <c r="H753" s="191"/>
      <c r="I753" s="132" t="s">
        <v>47</v>
      </c>
      <c r="J753" s="132"/>
      <c r="K753" s="132"/>
      <c r="L753" s="132"/>
      <c r="M753" s="132"/>
      <c r="N753" s="132"/>
    </row>
    <row r="754" spans="1:14" s="34" customFormat="1" ht="16.5" customHeight="1">
      <c r="A754" s="16"/>
      <c r="B754" s="16"/>
      <c r="C754" s="16"/>
      <c r="D754" s="191"/>
      <c r="E754" s="191"/>
      <c r="F754" s="191"/>
      <c r="G754" s="191"/>
      <c r="H754" s="191"/>
      <c r="I754" s="2">
        <v>13045000</v>
      </c>
      <c r="J754" s="5">
        <v>7320000</v>
      </c>
      <c r="K754" s="5">
        <v>5100000</v>
      </c>
      <c r="L754" s="5">
        <v>3751000</v>
      </c>
      <c r="M754" s="5">
        <v>3900000</v>
      </c>
      <c r="N754" s="5">
        <f>I754+J754+K754+L754+M754</f>
        <v>33116000</v>
      </c>
    </row>
    <row r="755" spans="1:14" s="34" customFormat="1" ht="16.5" customHeight="1">
      <c r="A755" s="16"/>
      <c r="B755" s="16"/>
      <c r="C755" s="16"/>
      <c r="D755" s="191"/>
      <c r="E755" s="191"/>
      <c r="F755" s="191"/>
      <c r="G755" s="191"/>
      <c r="H755" s="191"/>
      <c r="I755" s="189" t="s">
        <v>14</v>
      </c>
      <c r="J755" s="189"/>
      <c r="K755" s="189"/>
      <c r="L755" s="189"/>
      <c r="M755" s="189"/>
      <c r="N755" s="189"/>
    </row>
    <row r="756" spans="1:14" s="34" customFormat="1" ht="12.75" customHeight="1">
      <c r="A756" s="16"/>
      <c r="B756" s="16"/>
      <c r="C756" s="16" t="s">
        <v>48</v>
      </c>
      <c r="D756" s="191"/>
      <c r="E756" s="191"/>
      <c r="F756" s="191"/>
      <c r="G756" s="191"/>
      <c r="H756" s="191"/>
      <c r="I756" s="60" t="e">
        <f>SUMIF(#REF!,$C756,#REF!)</f>
        <v>#REF!</v>
      </c>
      <c r="J756" s="60" t="e">
        <f>SUMIF(#REF!,$C756,#REF!)</f>
        <v>#REF!</v>
      </c>
      <c r="K756" s="60" t="e">
        <f>SUMIF(#REF!,$C756,#REF!)</f>
        <v>#REF!</v>
      </c>
      <c r="L756" s="60" t="e">
        <f>SUMIF(#REF!,$C756,#REF!)</f>
        <v>#REF!</v>
      </c>
      <c r="M756" s="60" t="e">
        <f>SUMIF(#REF!,$C756,#REF!)</f>
        <v>#REF!</v>
      </c>
      <c r="N756" s="26" t="e">
        <f>I756+J756+K756+L756+M756</f>
        <v>#REF!</v>
      </c>
    </row>
    <row r="757" spans="1:14" s="34" customFormat="1" ht="14.25" customHeight="1">
      <c r="A757" s="16"/>
      <c r="B757" s="16"/>
      <c r="C757" s="16"/>
      <c r="D757" s="191"/>
      <c r="E757" s="191"/>
      <c r="F757" s="191"/>
      <c r="G757" s="191"/>
      <c r="H757" s="191"/>
      <c r="I757" s="190" t="s">
        <v>15</v>
      </c>
      <c r="J757" s="190"/>
      <c r="K757" s="190"/>
      <c r="L757" s="190"/>
      <c r="M757" s="190"/>
      <c r="N757" s="190"/>
    </row>
    <row r="758" spans="1:14" s="19" customFormat="1" ht="16.5" customHeight="1">
      <c r="A758" s="16"/>
      <c r="B758" s="16"/>
      <c r="C758" s="16"/>
      <c r="D758" s="191"/>
      <c r="E758" s="191"/>
      <c r="F758" s="191"/>
      <c r="G758" s="191"/>
      <c r="H758" s="191"/>
      <c r="I758" s="55" t="e">
        <f aca="true" t="shared" si="122" ref="I758:N758">I754+I756</f>
        <v>#REF!</v>
      </c>
      <c r="J758" s="55" t="e">
        <f t="shared" si="122"/>
        <v>#REF!</v>
      </c>
      <c r="K758" s="55" t="e">
        <f t="shared" si="122"/>
        <v>#REF!</v>
      </c>
      <c r="L758" s="55" t="e">
        <f t="shared" si="122"/>
        <v>#REF!</v>
      </c>
      <c r="M758" s="55" t="e">
        <f t="shared" si="122"/>
        <v>#REF!</v>
      </c>
      <c r="N758" s="55" t="e">
        <f t="shared" si="122"/>
        <v>#REF!</v>
      </c>
    </row>
    <row r="759" spans="1:14" s="34" customFormat="1" ht="15" customHeight="1">
      <c r="A759" s="16"/>
      <c r="B759" s="16"/>
      <c r="C759" s="16"/>
      <c r="D759" s="191" t="s">
        <v>93</v>
      </c>
      <c r="E759" s="191"/>
      <c r="F759" s="191"/>
      <c r="G759" s="191"/>
      <c r="H759" s="191"/>
      <c r="I759" s="132" t="s">
        <v>47</v>
      </c>
      <c r="J759" s="132"/>
      <c r="K759" s="132"/>
      <c r="L759" s="132"/>
      <c r="M759" s="132"/>
      <c r="N759" s="132"/>
    </row>
    <row r="760" spans="1:14" s="34" customFormat="1" ht="16.5" customHeight="1">
      <c r="A760" s="16"/>
      <c r="B760" s="16"/>
      <c r="C760" s="16"/>
      <c r="D760" s="191"/>
      <c r="E760" s="191"/>
      <c r="F760" s="191"/>
      <c r="G760" s="191"/>
      <c r="H760" s="191"/>
      <c r="I760" s="2"/>
      <c r="J760" s="5"/>
      <c r="K760" s="5"/>
      <c r="L760" s="5"/>
      <c r="M760" s="5"/>
      <c r="N760" s="5">
        <f>I760+J760+K760+L760+M760</f>
        <v>0</v>
      </c>
    </row>
    <row r="761" spans="1:14" s="34" customFormat="1" ht="16.5" customHeight="1">
      <c r="A761" s="16"/>
      <c r="B761" s="16"/>
      <c r="C761" s="16"/>
      <c r="D761" s="191"/>
      <c r="E761" s="191"/>
      <c r="F761" s="191"/>
      <c r="G761" s="191"/>
      <c r="H761" s="191"/>
      <c r="I761" s="189" t="s">
        <v>14</v>
      </c>
      <c r="J761" s="189"/>
      <c r="K761" s="189"/>
      <c r="L761" s="189"/>
      <c r="M761" s="189"/>
      <c r="N761" s="189"/>
    </row>
    <row r="762" spans="1:14" s="34" customFormat="1" ht="12.75" customHeight="1">
      <c r="A762" s="16"/>
      <c r="B762" s="16"/>
      <c r="C762" s="16" t="s">
        <v>50</v>
      </c>
      <c r="D762" s="191"/>
      <c r="E762" s="191"/>
      <c r="F762" s="191"/>
      <c r="G762" s="191"/>
      <c r="H762" s="191"/>
      <c r="I762" s="60" t="e">
        <f>SUMIF(#REF!,$C762,#REF!)</f>
        <v>#REF!</v>
      </c>
      <c r="J762" s="60" t="e">
        <f>SUMIF(#REF!,$C762,#REF!)</f>
        <v>#REF!</v>
      </c>
      <c r="K762" s="60" t="e">
        <f>SUMIF(#REF!,$C762,#REF!)</f>
        <v>#REF!</v>
      </c>
      <c r="L762" s="60" t="e">
        <f>SUMIF(#REF!,$C762,#REF!)</f>
        <v>#REF!</v>
      </c>
      <c r="M762" s="60" t="e">
        <f>SUMIF(#REF!,$C762,#REF!)</f>
        <v>#REF!</v>
      </c>
      <c r="N762" s="26" t="e">
        <f>I762+J762+K762+L762+M762</f>
        <v>#REF!</v>
      </c>
    </row>
    <row r="763" spans="1:14" s="34" customFormat="1" ht="14.25" customHeight="1">
      <c r="A763" s="16"/>
      <c r="B763" s="16"/>
      <c r="C763" s="16"/>
      <c r="D763" s="191"/>
      <c r="E763" s="191"/>
      <c r="F763" s="191"/>
      <c r="G763" s="191"/>
      <c r="H763" s="191"/>
      <c r="I763" s="190" t="s">
        <v>15</v>
      </c>
      <c r="J763" s="190"/>
      <c r="K763" s="190"/>
      <c r="L763" s="190"/>
      <c r="M763" s="190"/>
      <c r="N763" s="190"/>
    </row>
    <row r="764" spans="1:14" s="19" customFormat="1" ht="16.5" customHeight="1">
      <c r="A764" s="16"/>
      <c r="B764" s="16"/>
      <c r="C764" s="16"/>
      <c r="D764" s="191"/>
      <c r="E764" s="191"/>
      <c r="F764" s="191"/>
      <c r="G764" s="191"/>
      <c r="H764" s="191"/>
      <c r="I764" s="55" t="e">
        <f aca="true" t="shared" si="123" ref="I764:N764">I760+I762</f>
        <v>#REF!</v>
      </c>
      <c r="J764" s="55" t="e">
        <f t="shared" si="123"/>
        <v>#REF!</v>
      </c>
      <c r="K764" s="55" t="e">
        <f t="shared" si="123"/>
        <v>#REF!</v>
      </c>
      <c r="L764" s="55" t="e">
        <f t="shared" si="123"/>
        <v>#REF!</v>
      </c>
      <c r="M764" s="55" t="e">
        <f t="shared" si="123"/>
        <v>#REF!</v>
      </c>
      <c r="N764" s="55" t="e">
        <f t="shared" si="123"/>
        <v>#REF!</v>
      </c>
    </row>
    <row r="765" spans="1:14" s="34" customFormat="1" ht="15" customHeight="1">
      <c r="A765" s="16"/>
      <c r="B765" s="16"/>
      <c r="C765" s="16"/>
      <c r="D765" s="191" t="s">
        <v>94</v>
      </c>
      <c r="E765" s="191"/>
      <c r="F765" s="191"/>
      <c r="G765" s="191"/>
      <c r="H765" s="191"/>
      <c r="I765" s="132" t="s">
        <v>47</v>
      </c>
      <c r="J765" s="132"/>
      <c r="K765" s="132"/>
      <c r="L765" s="132"/>
      <c r="M765" s="132"/>
      <c r="N765" s="132"/>
    </row>
    <row r="766" spans="1:14" s="34" customFormat="1" ht="16.5" customHeight="1">
      <c r="A766" s="16"/>
      <c r="B766" s="16"/>
      <c r="C766" s="16"/>
      <c r="D766" s="191"/>
      <c r="E766" s="191"/>
      <c r="F766" s="191"/>
      <c r="G766" s="191"/>
      <c r="H766" s="191"/>
      <c r="I766" s="2">
        <v>3052000</v>
      </c>
      <c r="J766" s="5">
        <v>1240000</v>
      </c>
      <c r="K766" s="5"/>
      <c r="L766" s="5"/>
      <c r="M766" s="5"/>
      <c r="N766" s="5">
        <f>I766+J766+K766+L766+M766</f>
        <v>4292000</v>
      </c>
    </row>
    <row r="767" spans="1:14" s="34" customFormat="1" ht="16.5" customHeight="1">
      <c r="A767" s="16"/>
      <c r="B767" s="16"/>
      <c r="C767" s="16"/>
      <c r="D767" s="191"/>
      <c r="E767" s="191"/>
      <c r="F767" s="191"/>
      <c r="G767" s="191"/>
      <c r="H767" s="191"/>
      <c r="I767" s="189" t="s">
        <v>14</v>
      </c>
      <c r="J767" s="189"/>
      <c r="K767" s="189"/>
      <c r="L767" s="189"/>
      <c r="M767" s="189"/>
      <c r="N767" s="189"/>
    </row>
    <row r="768" spans="1:14" s="34" customFormat="1" ht="12.75" customHeight="1">
      <c r="A768" s="16"/>
      <c r="B768" s="16"/>
      <c r="C768" s="16" t="s">
        <v>51</v>
      </c>
      <c r="D768" s="191"/>
      <c r="E768" s="191"/>
      <c r="F768" s="191"/>
      <c r="G768" s="191"/>
      <c r="H768" s="191"/>
      <c r="I768" s="60" t="e">
        <f>SUMIF(#REF!,$C768,#REF!)</f>
        <v>#REF!</v>
      </c>
      <c r="J768" s="60" t="e">
        <f>SUMIF(#REF!,$C768,#REF!)</f>
        <v>#REF!</v>
      </c>
      <c r="K768" s="60" t="e">
        <f>SUMIF(#REF!,$C768,#REF!)</f>
        <v>#REF!</v>
      </c>
      <c r="L768" s="60" t="e">
        <f>SUMIF(#REF!,$C768,#REF!)</f>
        <v>#REF!</v>
      </c>
      <c r="M768" s="60" t="e">
        <f>SUMIF(#REF!,$C768,#REF!)</f>
        <v>#REF!</v>
      </c>
      <c r="N768" s="26" t="e">
        <f>I768+J768+K768+L768+M768</f>
        <v>#REF!</v>
      </c>
    </row>
    <row r="769" spans="1:14" s="34" customFormat="1" ht="14.25" customHeight="1">
      <c r="A769" s="16"/>
      <c r="B769" s="16"/>
      <c r="C769" s="16"/>
      <c r="D769" s="191"/>
      <c r="E769" s="191"/>
      <c r="F769" s="191"/>
      <c r="G769" s="191"/>
      <c r="H769" s="191"/>
      <c r="I769" s="190" t="s">
        <v>15</v>
      </c>
      <c r="J769" s="190"/>
      <c r="K769" s="190"/>
      <c r="L769" s="190"/>
      <c r="M769" s="190"/>
      <c r="N769" s="190"/>
    </row>
    <row r="770" spans="1:14" s="19" customFormat="1" ht="16.5" customHeight="1">
      <c r="A770" s="16"/>
      <c r="B770" s="16"/>
      <c r="C770" s="16"/>
      <c r="D770" s="191"/>
      <c r="E770" s="191"/>
      <c r="F770" s="191"/>
      <c r="G770" s="191"/>
      <c r="H770" s="191"/>
      <c r="I770" s="55" t="e">
        <f aca="true" t="shared" si="124" ref="I770:N770">I766+I768</f>
        <v>#REF!</v>
      </c>
      <c r="J770" s="55" t="e">
        <f t="shared" si="124"/>
        <v>#REF!</v>
      </c>
      <c r="K770" s="55" t="e">
        <f t="shared" si="124"/>
        <v>#REF!</v>
      </c>
      <c r="L770" s="55" t="e">
        <f t="shared" si="124"/>
        <v>#REF!</v>
      </c>
      <c r="M770" s="55" t="e">
        <f t="shared" si="124"/>
        <v>#REF!</v>
      </c>
      <c r="N770" s="55" t="e">
        <f t="shared" si="124"/>
        <v>#REF!</v>
      </c>
    </row>
    <row r="771" spans="1:14" s="34" customFormat="1" ht="15" customHeight="1">
      <c r="A771" s="16"/>
      <c r="B771" s="16"/>
      <c r="C771" s="16"/>
      <c r="D771" s="191" t="s">
        <v>95</v>
      </c>
      <c r="E771" s="191"/>
      <c r="F771" s="191"/>
      <c r="G771" s="191"/>
      <c r="H771" s="191"/>
      <c r="I771" s="132" t="s">
        <v>47</v>
      </c>
      <c r="J771" s="132"/>
      <c r="K771" s="132"/>
      <c r="L771" s="132"/>
      <c r="M771" s="132"/>
      <c r="N771" s="132"/>
    </row>
    <row r="772" spans="1:14" s="34" customFormat="1" ht="16.5" customHeight="1">
      <c r="A772" s="16"/>
      <c r="B772" s="16"/>
      <c r="C772" s="16"/>
      <c r="D772" s="191"/>
      <c r="E772" s="191"/>
      <c r="F772" s="191"/>
      <c r="G772" s="191"/>
      <c r="H772" s="191"/>
      <c r="I772" s="2"/>
      <c r="J772" s="5"/>
      <c r="K772" s="5"/>
      <c r="L772" s="5"/>
      <c r="M772" s="5"/>
      <c r="N772" s="5">
        <f>I772+J772+K772+L772+M772</f>
        <v>0</v>
      </c>
    </row>
    <row r="773" spans="1:14" s="34" customFormat="1" ht="16.5" customHeight="1">
      <c r="A773" s="16"/>
      <c r="B773" s="16"/>
      <c r="C773" s="16"/>
      <c r="D773" s="191"/>
      <c r="E773" s="191"/>
      <c r="F773" s="191"/>
      <c r="G773" s="191"/>
      <c r="H773" s="191"/>
      <c r="I773" s="189" t="s">
        <v>14</v>
      </c>
      <c r="J773" s="189"/>
      <c r="K773" s="189"/>
      <c r="L773" s="189"/>
      <c r="M773" s="189"/>
      <c r="N773" s="189"/>
    </row>
    <row r="774" spans="1:14" s="34" customFormat="1" ht="12.75" customHeight="1">
      <c r="A774" s="16"/>
      <c r="B774" s="16"/>
      <c r="C774" s="16" t="s">
        <v>52</v>
      </c>
      <c r="D774" s="191"/>
      <c r="E774" s="191"/>
      <c r="F774" s="191"/>
      <c r="G774" s="191"/>
      <c r="H774" s="191"/>
      <c r="I774" s="60" t="e">
        <f>SUMIF(#REF!,$C774,#REF!)</f>
        <v>#REF!</v>
      </c>
      <c r="J774" s="60" t="e">
        <f>SUMIF(#REF!,$C774,#REF!)</f>
        <v>#REF!</v>
      </c>
      <c r="K774" s="60" t="e">
        <f>SUMIF(#REF!,$C774,#REF!)</f>
        <v>#REF!</v>
      </c>
      <c r="L774" s="60" t="e">
        <f>SUMIF(#REF!,$C774,#REF!)</f>
        <v>#REF!</v>
      </c>
      <c r="M774" s="60" t="e">
        <f>SUMIF(#REF!,$C774,#REF!)</f>
        <v>#REF!</v>
      </c>
      <c r="N774" s="26" t="e">
        <f>I774+J774+K774+L774+M774</f>
        <v>#REF!</v>
      </c>
    </row>
    <row r="775" spans="1:14" s="34" customFormat="1" ht="14.25" customHeight="1">
      <c r="A775" s="16"/>
      <c r="B775" s="16"/>
      <c r="C775" s="16"/>
      <c r="D775" s="191"/>
      <c r="E775" s="191"/>
      <c r="F775" s="191"/>
      <c r="G775" s="191"/>
      <c r="H775" s="191"/>
      <c r="I775" s="190" t="s">
        <v>15</v>
      </c>
      <c r="J775" s="190"/>
      <c r="K775" s="190"/>
      <c r="L775" s="190"/>
      <c r="M775" s="190"/>
      <c r="N775" s="190"/>
    </row>
    <row r="776" spans="1:14" s="19" customFormat="1" ht="16.5" customHeight="1">
      <c r="A776" s="16"/>
      <c r="B776" s="16"/>
      <c r="C776" s="16"/>
      <c r="D776" s="191"/>
      <c r="E776" s="191"/>
      <c r="F776" s="191"/>
      <c r="G776" s="191"/>
      <c r="H776" s="191"/>
      <c r="I776" s="55" t="e">
        <f aca="true" t="shared" si="125" ref="I776:N776">I772+I774</f>
        <v>#REF!</v>
      </c>
      <c r="J776" s="55" t="e">
        <f t="shared" si="125"/>
        <v>#REF!</v>
      </c>
      <c r="K776" s="55" t="e">
        <f t="shared" si="125"/>
        <v>#REF!</v>
      </c>
      <c r="L776" s="55" t="e">
        <f t="shared" si="125"/>
        <v>#REF!</v>
      </c>
      <c r="M776" s="55" t="e">
        <f t="shared" si="125"/>
        <v>#REF!</v>
      </c>
      <c r="N776" s="55" t="e">
        <f t="shared" si="125"/>
        <v>#REF!</v>
      </c>
    </row>
    <row r="777" spans="1:14" s="34" customFormat="1" ht="15" customHeight="1">
      <c r="A777" s="16"/>
      <c r="B777" s="16"/>
      <c r="C777" s="16"/>
      <c r="D777" s="191" t="s">
        <v>96</v>
      </c>
      <c r="E777" s="191"/>
      <c r="F777" s="191"/>
      <c r="G777" s="191"/>
      <c r="H777" s="191"/>
      <c r="I777" s="132" t="s">
        <v>47</v>
      </c>
      <c r="J777" s="132"/>
      <c r="K777" s="132"/>
      <c r="L777" s="132"/>
      <c r="M777" s="132"/>
      <c r="N777" s="132"/>
    </row>
    <row r="778" spans="1:14" s="34" customFormat="1" ht="16.5" customHeight="1">
      <c r="A778" s="16"/>
      <c r="B778" s="16"/>
      <c r="C778" s="16"/>
      <c r="D778" s="191"/>
      <c r="E778" s="191"/>
      <c r="F778" s="191"/>
      <c r="G778" s="191"/>
      <c r="H778" s="191"/>
      <c r="I778" s="2"/>
      <c r="J778" s="5"/>
      <c r="K778" s="5"/>
      <c r="L778" s="5"/>
      <c r="M778" s="5"/>
      <c r="N778" s="5">
        <f>I778+J778+K778+L778+M778</f>
        <v>0</v>
      </c>
    </row>
    <row r="779" spans="1:14" s="34" customFormat="1" ht="16.5" customHeight="1">
      <c r="A779" s="16"/>
      <c r="B779" s="16"/>
      <c r="C779" s="16"/>
      <c r="D779" s="191"/>
      <c r="E779" s="191"/>
      <c r="F779" s="191"/>
      <c r="G779" s="191"/>
      <c r="H779" s="191"/>
      <c r="I779" s="189" t="s">
        <v>14</v>
      </c>
      <c r="J779" s="189"/>
      <c r="K779" s="189"/>
      <c r="L779" s="189"/>
      <c r="M779" s="189"/>
      <c r="N779" s="189"/>
    </row>
    <row r="780" spans="1:14" s="34" customFormat="1" ht="12.75" customHeight="1">
      <c r="A780" s="16"/>
      <c r="B780" s="16"/>
      <c r="C780" s="16" t="s">
        <v>53</v>
      </c>
      <c r="D780" s="191"/>
      <c r="E780" s="191"/>
      <c r="F780" s="191"/>
      <c r="G780" s="191"/>
      <c r="H780" s="191"/>
      <c r="I780" s="60" t="e">
        <f>SUMIF(#REF!,$C780,#REF!)</f>
        <v>#REF!</v>
      </c>
      <c r="J780" s="60" t="e">
        <f>SUMIF(#REF!,$C780,#REF!)</f>
        <v>#REF!</v>
      </c>
      <c r="K780" s="60" t="e">
        <f>SUMIF(#REF!,$C780,#REF!)</f>
        <v>#REF!</v>
      </c>
      <c r="L780" s="60" t="e">
        <f>SUMIF(#REF!,$C780,#REF!)</f>
        <v>#REF!</v>
      </c>
      <c r="M780" s="60" t="e">
        <f>SUMIF(#REF!,$C780,#REF!)</f>
        <v>#REF!</v>
      </c>
      <c r="N780" s="26" t="e">
        <f>I780+J780+K780+L780+M780</f>
        <v>#REF!</v>
      </c>
    </row>
    <row r="781" spans="1:14" s="34" customFormat="1" ht="14.25" customHeight="1">
      <c r="A781" s="16"/>
      <c r="B781" s="16"/>
      <c r="C781" s="16"/>
      <c r="D781" s="191"/>
      <c r="E781" s="191"/>
      <c r="F781" s="191"/>
      <c r="G781" s="191"/>
      <c r="H781" s="191"/>
      <c r="I781" s="190" t="s">
        <v>15</v>
      </c>
      <c r="J781" s="190"/>
      <c r="K781" s="190"/>
      <c r="L781" s="190"/>
      <c r="M781" s="190"/>
      <c r="N781" s="190"/>
    </row>
    <row r="782" spans="1:14" s="19" customFormat="1" ht="16.5" customHeight="1">
      <c r="A782" s="16"/>
      <c r="B782" s="16"/>
      <c r="C782" s="16"/>
      <c r="D782" s="191"/>
      <c r="E782" s="191"/>
      <c r="F782" s="191"/>
      <c r="G782" s="191"/>
      <c r="H782" s="191"/>
      <c r="I782" s="55" t="e">
        <f aca="true" t="shared" si="126" ref="I782:N782">I778+I780</f>
        <v>#REF!</v>
      </c>
      <c r="J782" s="55" t="e">
        <f t="shared" si="126"/>
        <v>#REF!</v>
      </c>
      <c r="K782" s="55" t="e">
        <f t="shared" si="126"/>
        <v>#REF!</v>
      </c>
      <c r="L782" s="55" t="e">
        <f t="shared" si="126"/>
        <v>#REF!</v>
      </c>
      <c r="M782" s="55" t="e">
        <f t="shared" si="126"/>
        <v>#REF!</v>
      </c>
      <c r="N782" s="55" t="e">
        <f t="shared" si="126"/>
        <v>#REF!</v>
      </c>
    </row>
    <row r="783" spans="1:14" s="34" customFormat="1" ht="15" customHeight="1">
      <c r="A783" s="16"/>
      <c r="B783" s="16"/>
      <c r="C783" s="16"/>
      <c r="D783" s="191" t="s">
        <v>97</v>
      </c>
      <c r="E783" s="191"/>
      <c r="F783" s="191"/>
      <c r="G783" s="191"/>
      <c r="H783" s="191"/>
      <c r="I783" s="132" t="s">
        <v>47</v>
      </c>
      <c r="J783" s="132"/>
      <c r="K783" s="132"/>
      <c r="L783" s="132"/>
      <c r="M783" s="132"/>
      <c r="N783" s="132"/>
    </row>
    <row r="784" spans="1:14" s="34" customFormat="1" ht="16.5" customHeight="1">
      <c r="A784" s="16"/>
      <c r="B784" s="16"/>
      <c r="C784" s="16"/>
      <c r="D784" s="191"/>
      <c r="E784" s="191"/>
      <c r="F784" s="191"/>
      <c r="G784" s="191"/>
      <c r="H784" s="191"/>
      <c r="I784" s="2">
        <v>1050000</v>
      </c>
      <c r="J784" s="5">
        <v>1429504</v>
      </c>
      <c r="K784" s="5"/>
      <c r="L784" s="5"/>
      <c r="M784" s="5"/>
      <c r="N784" s="5">
        <f>I784+J784+K784+L784+M784</f>
        <v>2479504</v>
      </c>
    </row>
    <row r="785" spans="1:14" s="34" customFormat="1" ht="16.5" customHeight="1">
      <c r="A785" s="16"/>
      <c r="B785" s="16"/>
      <c r="C785" s="16"/>
      <c r="D785" s="191"/>
      <c r="E785" s="191"/>
      <c r="F785" s="191"/>
      <c r="G785" s="191"/>
      <c r="H785" s="191"/>
      <c r="I785" s="189" t="s">
        <v>14</v>
      </c>
      <c r="J785" s="189"/>
      <c r="K785" s="189"/>
      <c r="L785" s="189"/>
      <c r="M785" s="189"/>
      <c r="N785" s="189"/>
    </row>
    <row r="786" spans="1:14" s="34" customFormat="1" ht="12.75" customHeight="1">
      <c r="A786" s="16"/>
      <c r="B786" s="16"/>
      <c r="C786" s="16" t="s">
        <v>54</v>
      </c>
      <c r="D786" s="191"/>
      <c r="E786" s="191"/>
      <c r="F786" s="191"/>
      <c r="G786" s="191"/>
      <c r="H786" s="191"/>
      <c r="I786" s="60" t="e">
        <f>SUMIF(#REF!,$C786,#REF!)</f>
        <v>#REF!</v>
      </c>
      <c r="J786" s="60" t="e">
        <f>SUMIF(#REF!,$C786,#REF!)</f>
        <v>#REF!</v>
      </c>
      <c r="K786" s="60" t="e">
        <f>SUMIF(#REF!,$C786,#REF!)</f>
        <v>#REF!</v>
      </c>
      <c r="L786" s="60" t="e">
        <f>SUMIF(#REF!,$C786,#REF!)</f>
        <v>#REF!</v>
      </c>
      <c r="M786" s="60" t="e">
        <f>SUMIF(#REF!,$C786,#REF!)</f>
        <v>#REF!</v>
      </c>
      <c r="N786" s="26" t="e">
        <f>I786+J786+K786+L786+M786</f>
        <v>#REF!</v>
      </c>
    </row>
    <row r="787" spans="1:14" s="34" customFormat="1" ht="14.25" customHeight="1">
      <c r="A787" s="16"/>
      <c r="B787" s="16"/>
      <c r="C787" s="16"/>
      <c r="D787" s="191"/>
      <c r="E787" s="191"/>
      <c r="F787" s="191"/>
      <c r="G787" s="191"/>
      <c r="H787" s="191"/>
      <c r="I787" s="190" t="s">
        <v>15</v>
      </c>
      <c r="J787" s="190"/>
      <c r="K787" s="190"/>
      <c r="L787" s="190"/>
      <c r="M787" s="190"/>
      <c r="N787" s="190"/>
    </row>
    <row r="788" spans="1:14" s="19" customFormat="1" ht="16.5" customHeight="1">
      <c r="A788" s="16"/>
      <c r="B788" s="16"/>
      <c r="C788" s="16"/>
      <c r="D788" s="191"/>
      <c r="E788" s="191"/>
      <c r="F788" s="191"/>
      <c r="G788" s="191"/>
      <c r="H788" s="191"/>
      <c r="I788" s="55" t="e">
        <f aca="true" t="shared" si="127" ref="I788:N788">I784+I786</f>
        <v>#REF!</v>
      </c>
      <c r="J788" s="55" t="e">
        <f t="shared" si="127"/>
        <v>#REF!</v>
      </c>
      <c r="K788" s="55" t="e">
        <f t="shared" si="127"/>
        <v>#REF!</v>
      </c>
      <c r="L788" s="55" t="e">
        <f t="shared" si="127"/>
        <v>#REF!</v>
      </c>
      <c r="M788" s="55" t="e">
        <f t="shared" si="127"/>
        <v>#REF!</v>
      </c>
      <c r="N788" s="55" t="e">
        <f t="shared" si="127"/>
        <v>#REF!</v>
      </c>
    </row>
    <row r="789" spans="1:14" s="34" customFormat="1" ht="15" customHeight="1">
      <c r="A789" s="16"/>
      <c r="B789" s="16"/>
      <c r="C789" s="16"/>
      <c r="D789" s="191" t="s">
        <v>98</v>
      </c>
      <c r="E789" s="191"/>
      <c r="F789" s="191"/>
      <c r="G789" s="191"/>
      <c r="H789" s="191"/>
      <c r="I789" s="132" t="s">
        <v>47</v>
      </c>
      <c r="J789" s="132"/>
      <c r="K789" s="132"/>
      <c r="L789" s="132"/>
      <c r="M789" s="132"/>
      <c r="N789" s="132"/>
    </row>
    <row r="790" spans="1:14" s="34" customFormat="1" ht="16.5" customHeight="1">
      <c r="A790" s="16"/>
      <c r="B790" s="16"/>
      <c r="C790" s="16"/>
      <c r="D790" s="191"/>
      <c r="E790" s="191"/>
      <c r="F790" s="191"/>
      <c r="G790" s="191"/>
      <c r="H790" s="191"/>
      <c r="I790" s="2">
        <v>1724000</v>
      </c>
      <c r="J790" s="5">
        <v>2100000</v>
      </c>
      <c r="K790" s="5">
        <v>2526000</v>
      </c>
      <c r="L790" s="5">
        <v>2500000</v>
      </c>
      <c r="M790" s="5">
        <v>3174000</v>
      </c>
      <c r="N790" s="5">
        <f>I790+J790+K790+L790+M790</f>
        <v>12024000</v>
      </c>
    </row>
    <row r="791" spans="1:14" s="34" customFormat="1" ht="16.5" customHeight="1">
      <c r="A791" s="16"/>
      <c r="B791" s="16"/>
      <c r="C791" s="16"/>
      <c r="D791" s="191"/>
      <c r="E791" s="191"/>
      <c r="F791" s="191"/>
      <c r="G791" s="191"/>
      <c r="H791" s="191"/>
      <c r="I791" s="189" t="s">
        <v>14</v>
      </c>
      <c r="J791" s="189"/>
      <c r="K791" s="189"/>
      <c r="L791" s="189"/>
      <c r="M791" s="189"/>
      <c r="N791" s="189"/>
    </row>
    <row r="792" spans="1:14" s="34" customFormat="1" ht="12.75" customHeight="1">
      <c r="A792" s="16"/>
      <c r="B792" s="16"/>
      <c r="C792" s="16" t="s">
        <v>55</v>
      </c>
      <c r="D792" s="191"/>
      <c r="E792" s="191"/>
      <c r="F792" s="191"/>
      <c r="G792" s="191"/>
      <c r="H792" s="191"/>
      <c r="I792" s="60" t="e">
        <f>SUMIF(#REF!,$C792,#REF!)</f>
        <v>#REF!</v>
      </c>
      <c r="J792" s="60" t="e">
        <f>SUMIF(#REF!,$C792,#REF!)</f>
        <v>#REF!</v>
      </c>
      <c r="K792" s="60" t="e">
        <f>SUMIF(#REF!,$C792,#REF!)</f>
        <v>#REF!</v>
      </c>
      <c r="L792" s="60" t="e">
        <f>SUMIF(#REF!,$C792,#REF!)</f>
        <v>#REF!</v>
      </c>
      <c r="M792" s="60" t="e">
        <f>SUMIF(#REF!,$C792,#REF!)</f>
        <v>#REF!</v>
      </c>
      <c r="N792" s="26" t="e">
        <f>I792+J792+K792+L792+M792</f>
        <v>#REF!</v>
      </c>
    </row>
    <row r="793" spans="1:14" s="34" customFormat="1" ht="14.25" customHeight="1">
      <c r="A793" s="16"/>
      <c r="B793" s="16"/>
      <c r="C793" s="16"/>
      <c r="D793" s="191"/>
      <c r="E793" s="191"/>
      <c r="F793" s="191"/>
      <c r="G793" s="191"/>
      <c r="H793" s="191"/>
      <c r="I793" s="190" t="s">
        <v>15</v>
      </c>
      <c r="J793" s="190"/>
      <c r="K793" s="190"/>
      <c r="L793" s="190"/>
      <c r="M793" s="190"/>
      <c r="N793" s="190"/>
    </row>
    <row r="794" spans="1:14" s="19" customFormat="1" ht="16.5" customHeight="1">
      <c r="A794" s="16"/>
      <c r="B794" s="16"/>
      <c r="C794" s="16"/>
      <c r="D794" s="191"/>
      <c r="E794" s="191"/>
      <c r="F794" s="191"/>
      <c r="G794" s="191"/>
      <c r="H794" s="191"/>
      <c r="I794" s="55" t="e">
        <f aca="true" t="shared" si="128" ref="I794:N794">I790+I792</f>
        <v>#REF!</v>
      </c>
      <c r="J794" s="55" t="e">
        <f t="shared" si="128"/>
        <v>#REF!</v>
      </c>
      <c r="K794" s="55" t="e">
        <f t="shared" si="128"/>
        <v>#REF!</v>
      </c>
      <c r="L794" s="55" t="e">
        <f t="shared" si="128"/>
        <v>#REF!</v>
      </c>
      <c r="M794" s="55" t="e">
        <f t="shared" si="128"/>
        <v>#REF!</v>
      </c>
      <c r="N794" s="55" t="e">
        <f t="shared" si="128"/>
        <v>#REF!</v>
      </c>
    </row>
    <row r="795" spans="1:14" s="34" customFormat="1" ht="15" customHeight="1">
      <c r="A795" s="16"/>
      <c r="B795" s="16"/>
      <c r="C795" s="16"/>
      <c r="D795" s="191" t="s">
        <v>31</v>
      </c>
      <c r="E795" s="191"/>
      <c r="F795" s="191"/>
      <c r="G795" s="191"/>
      <c r="H795" s="191"/>
      <c r="I795" s="132" t="s">
        <v>47</v>
      </c>
      <c r="J795" s="132"/>
      <c r="K795" s="132"/>
      <c r="L795" s="132"/>
      <c r="M795" s="132"/>
      <c r="N795" s="132"/>
    </row>
    <row r="796" spans="1:14" s="34" customFormat="1" ht="16.5" customHeight="1">
      <c r="A796" s="16"/>
      <c r="B796" s="16"/>
      <c r="C796" s="16"/>
      <c r="D796" s="191"/>
      <c r="E796" s="191"/>
      <c r="F796" s="191"/>
      <c r="G796" s="191"/>
      <c r="H796" s="191"/>
      <c r="I796" s="2">
        <v>55000</v>
      </c>
      <c r="J796" s="5">
        <v>210000</v>
      </c>
      <c r="K796" s="5">
        <v>1000000</v>
      </c>
      <c r="L796" s="5">
        <v>2000000</v>
      </c>
      <c r="M796" s="5">
        <v>2500000</v>
      </c>
      <c r="N796" s="5">
        <f>I796+J796+K796+L796+M796</f>
        <v>5765000</v>
      </c>
    </row>
    <row r="797" spans="1:14" s="34" customFormat="1" ht="16.5" customHeight="1">
      <c r="A797" s="16"/>
      <c r="B797" s="16"/>
      <c r="C797" s="16"/>
      <c r="D797" s="191"/>
      <c r="E797" s="191"/>
      <c r="F797" s="191"/>
      <c r="G797" s="191"/>
      <c r="H797" s="191"/>
      <c r="I797" s="189" t="s">
        <v>14</v>
      </c>
      <c r="J797" s="189"/>
      <c r="K797" s="189"/>
      <c r="L797" s="189"/>
      <c r="M797" s="189"/>
      <c r="N797" s="189"/>
    </row>
    <row r="798" spans="1:14" s="34" customFormat="1" ht="12.75" customHeight="1">
      <c r="A798" s="16"/>
      <c r="B798" s="16"/>
      <c r="C798" s="16" t="s">
        <v>56</v>
      </c>
      <c r="D798" s="191"/>
      <c r="E798" s="191"/>
      <c r="F798" s="191"/>
      <c r="G798" s="191"/>
      <c r="H798" s="191"/>
      <c r="I798" s="60" t="e">
        <f>SUMIF(#REF!,$C798,#REF!)</f>
        <v>#REF!</v>
      </c>
      <c r="J798" s="60" t="e">
        <f>SUMIF(#REF!,$C798,#REF!)</f>
        <v>#REF!</v>
      </c>
      <c r="K798" s="60" t="e">
        <f>SUMIF(#REF!,$C798,#REF!)</f>
        <v>#REF!</v>
      </c>
      <c r="L798" s="60" t="e">
        <f>SUMIF(#REF!,$C798,#REF!)</f>
        <v>#REF!</v>
      </c>
      <c r="M798" s="60" t="e">
        <f>SUMIF(#REF!,$C798,#REF!)</f>
        <v>#REF!</v>
      </c>
      <c r="N798" s="26" t="e">
        <f>I798+J798+K798+L798+M798</f>
        <v>#REF!</v>
      </c>
    </row>
    <row r="799" spans="1:14" s="34" customFormat="1" ht="14.25" customHeight="1">
      <c r="A799" s="16"/>
      <c r="B799" s="16"/>
      <c r="C799" s="16"/>
      <c r="D799" s="191"/>
      <c r="E799" s="191"/>
      <c r="F799" s="191"/>
      <c r="G799" s="191"/>
      <c r="H799" s="191"/>
      <c r="I799" s="190" t="s">
        <v>15</v>
      </c>
      <c r="J799" s="190"/>
      <c r="K799" s="190"/>
      <c r="L799" s="190"/>
      <c r="M799" s="190"/>
      <c r="N799" s="190"/>
    </row>
    <row r="800" spans="1:14" s="19" customFormat="1" ht="16.5" customHeight="1">
      <c r="A800" s="16"/>
      <c r="B800" s="16"/>
      <c r="C800" s="16"/>
      <c r="D800" s="191"/>
      <c r="E800" s="191"/>
      <c r="F800" s="191"/>
      <c r="G800" s="191"/>
      <c r="H800" s="191"/>
      <c r="I800" s="55" t="e">
        <f aca="true" t="shared" si="129" ref="I800:N800">I796+I798</f>
        <v>#REF!</v>
      </c>
      <c r="J800" s="55" t="e">
        <f t="shared" si="129"/>
        <v>#REF!</v>
      </c>
      <c r="K800" s="55" t="e">
        <f t="shared" si="129"/>
        <v>#REF!</v>
      </c>
      <c r="L800" s="55" t="e">
        <f t="shared" si="129"/>
        <v>#REF!</v>
      </c>
      <c r="M800" s="55" t="e">
        <f t="shared" si="129"/>
        <v>#REF!</v>
      </c>
      <c r="N800" s="55" t="e">
        <f t="shared" si="129"/>
        <v>#REF!</v>
      </c>
    </row>
    <row r="801" spans="1:14" s="34" customFormat="1" ht="15" customHeight="1">
      <c r="A801" s="16"/>
      <c r="B801" s="16"/>
      <c r="C801" s="16"/>
      <c r="D801" s="191" t="s">
        <v>32</v>
      </c>
      <c r="E801" s="191"/>
      <c r="F801" s="191"/>
      <c r="G801" s="191"/>
      <c r="H801" s="191"/>
      <c r="I801" s="132" t="s">
        <v>47</v>
      </c>
      <c r="J801" s="132"/>
      <c r="K801" s="132"/>
      <c r="L801" s="132"/>
      <c r="M801" s="132"/>
      <c r="N801" s="132"/>
    </row>
    <row r="802" spans="1:14" s="34" customFormat="1" ht="16.5" customHeight="1">
      <c r="A802" s="16"/>
      <c r="B802" s="16"/>
      <c r="C802" s="16"/>
      <c r="D802" s="191"/>
      <c r="E802" s="191"/>
      <c r="F802" s="191"/>
      <c r="G802" s="191"/>
      <c r="H802" s="191"/>
      <c r="I802" s="2"/>
      <c r="J802" s="5"/>
      <c r="K802" s="5"/>
      <c r="L802" s="5"/>
      <c r="M802" s="5"/>
      <c r="N802" s="5">
        <f>I802+J802+K802+L802+M802</f>
        <v>0</v>
      </c>
    </row>
    <row r="803" spans="1:14" s="34" customFormat="1" ht="16.5" customHeight="1">
      <c r="A803" s="16"/>
      <c r="B803" s="16"/>
      <c r="C803" s="16"/>
      <c r="D803" s="191"/>
      <c r="E803" s="191"/>
      <c r="F803" s="191"/>
      <c r="G803" s="191"/>
      <c r="H803" s="191"/>
      <c r="I803" s="189" t="s">
        <v>14</v>
      </c>
      <c r="J803" s="189"/>
      <c r="K803" s="189"/>
      <c r="L803" s="189"/>
      <c r="M803" s="189"/>
      <c r="N803" s="189"/>
    </row>
    <row r="804" spans="1:14" s="34" customFormat="1" ht="12.75" customHeight="1">
      <c r="A804" s="16"/>
      <c r="B804" s="16"/>
      <c r="C804" s="16" t="s">
        <v>57</v>
      </c>
      <c r="D804" s="191"/>
      <c r="E804" s="191"/>
      <c r="F804" s="191"/>
      <c r="G804" s="191"/>
      <c r="H804" s="191"/>
      <c r="I804" s="60" t="e">
        <f>SUMIF(#REF!,$C804,#REF!)</f>
        <v>#REF!</v>
      </c>
      <c r="J804" s="60" t="e">
        <f>SUMIF(#REF!,$C804,#REF!)</f>
        <v>#REF!</v>
      </c>
      <c r="K804" s="60" t="e">
        <f>SUMIF(#REF!,$C804,#REF!)</f>
        <v>#REF!</v>
      </c>
      <c r="L804" s="60" t="e">
        <f>SUMIF(#REF!,$C804,#REF!)</f>
        <v>#REF!</v>
      </c>
      <c r="M804" s="60" t="e">
        <f>SUMIF(#REF!,$C804,#REF!)</f>
        <v>#REF!</v>
      </c>
      <c r="N804" s="26" t="e">
        <f>I804+J804+K804+L804+M804</f>
        <v>#REF!</v>
      </c>
    </row>
    <row r="805" spans="1:14" s="34" customFormat="1" ht="14.25" customHeight="1">
      <c r="A805" s="16"/>
      <c r="B805" s="16"/>
      <c r="C805" s="16"/>
      <c r="D805" s="191"/>
      <c r="E805" s="191"/>
      <c r="F805" s="191"/>
      <c r="G805" s="191"/>
      <c r="H805" s="191"/>
      <c r="I805" s="190" t="s">
        <v>15</v>
      </c>
      <c r="J805" s="190"/>
      <c r="K805" s="190"/>
      <c r="L805" s="190"/>
      <c r="M805" s="190"/>
      <c r="N805" s="190"/>
    </row>
    <row r="806" spans="1:14" s="19" customFormat="1" ht="16.5" customHeight="1">
      <c r="A806" s="16"/>
      <c r="B806" s="16"/>
      <c r="C806" s="16"/>
      <c r="D806" s="191"/>
      <c r="E806" s="191"/>
      <c r="F806" s="191"/>
      <c r="G806" s="191"/>
      <c r="H806" s="191"/>
      <c r="I806" s="55" t="e">
        <f aca="true" t="shared" si="130" ref="I806:N806">I802+I804</f>
        <v>#REF!</v>
      </c>
      <c r="J806" s="55" t="e">
        <f t="shared" si="130"/>
        <v>#REF!</v>
      </c>
      <c r="K806" s="55" t="e">
        <f t="shared" si="130"/>
        <v>#REF!</v>
      </c>
      <c r="L806" s="55" t="e">
        <f t="shared" si="130"/>
        <v>#REF!</v>
      </c>
      <c r="M806" s="55" t="e">
        <f t="shared" si="130"/>
        <v>#REF!</v>
      </c>
      <c r="N806" s="55" t="e">
        <f t="shared" si="130"/>
        <v>#REF!</v>
      </c>
    </row>
    <row r="807" spans="1:14" s="34" customFormat="1" ht="15" customHeight="1">
      <c r="A807" s="16"/>
      <c r="B807" s="16"/>
      <c r="C807" s="16"/>
      <c r="D807" s="191" t="s">
        <v>33</v>
      </c>
      <c r="E807" s="191"/>
      <c r="F807" s="191"/>
      <c r="G807" s="191"/>
      <c r="H807" s="191"/>
      <c r="I807" s="132" t="s">
        <v>47</v>
      </c>
      <c r="J807" s="132"/>
      <c r="K807" s="132"/>
      <c r="L807" s="132"/>
      <c r="M807" s="132"/>
      <c r="N807" s="132"/>
    </row>
    <row r="808" spans="1:14" s="34" customFormat="1" ht="16.5" customHeight="1">
      <c r="A808" s="16"/>
      <c r="B808" s="16"/>
      <c r="C808" s="16"/>
      <c r="D808" s="191"/>
      <c r="E808" s="191"/>
      <c r="F808" s="191"/>
      <c r="G808" s="191"/>
      <c r="H808" s="191"/>
      <c r="I808" s="2">
        <v>2524000</v>
      </c>
      <c r="J808" s="5">
        <v>3810000</v>
      </c>
      <c r="K808" s="5">
        <v>2020000</v>
      </c>
      <c r="L808" s="5">
        <v>1000000</v>
      </c>
      <c r="M808" s="5">
        <v>1733000</v>
      </c>
      <c r="N808" s="5">
        <f>I808+J808+K808+L808+M808</f>
        <v>11087000</v>
      </c>
    </row>
    <row r="809" spans="1:14" s="34" customFormat="1" ht="16.5" customHeight="1">
      <c r="A809" s="16"/>
      <c r="B809" s="16"/>
      <c r="C809" s="16"/>
      <c r="D809" s="191"/>
      <c r="E809" s="191"/>
      <c r="F809" s="191"/>
      <c r="G809" s="191"/>
      <c r="H809" s="191"/>
      <c r="I809" s="189" t="s">
        <v>14</v>
      </c>
      <c r="J809" s="189"/>
      <c r="K809" s="189"/>
      <c r="L809" s="189"/>
      <c r="M809" s="189"/>
      <c r="N809" s="189"/>
    </row>
    <row r="810" spans="1:14" s="34" customFormat="1" ht="12.75" customHeight="1">
      <c r="A810" s="16"/>
      <c r="B810" s="16"/>
      <c r="C810" s="16" t="s">
        <v>58</v>
      </c>
      <c r="D810" s="191"/>
      <c r="E810" s="191"/>
      <c r="F810" s="191"/>
      <c r="G810" s="191"/>
      <c r="H810" s="191"/>
      <c r="I810" s="60" t="e">
        <f>SUMIF(#REF!,$C810,#REF!)</f>
        <v>#REF!</v>
      </c>
      <c r="J810" s="60" t="e">
        <f>SUMIF(#REF!,$C810,#REF!)</f>
        <v>#REF!</v>
      </c>
      <c r="K810" s="60" t="e">
        <f>SUMIF(#REF!,$C810,#REF!)</f>
        <v>#REF!</v>
      </c>
      <c r="L810" s="60" t="e">
        <f>SUMIF(#REF!,$C810,#REF!)</f>
        <v>#REF!</v>
      </c>
      <c r="M810" s="60" t="e">
        <f>SUMIF(#REF!,$C810,#REF!)</f>
        <v>#REF!</v>
      </c>
      <c r="N810" s="26" t="e">
        <f>I810+J810+K810+L810+M810</f>
        <v>#REF!</v>
      </c>
    </row>
    <row r="811" spans="1:14" s="34" customFormat="1" ht="14.25" customHeight="1">
      <c r="A811" s="16"/>
      <c r="B811" s="16"/>
      <c r="C811" s="16"/>
      <c r="D811" s="191"/>
      <c r="E811" s="191"/>
      <c r="F811" s="191"/>
      <c r="G811" s="191"/>
      <c r="H811" s="191"/>
      <c r="I811" s="190" t="s">
        <v>15</v>
      </c>
      <c r="J811" s="190"/>
      <c r="K811" s="190"/>
      <c r="L811" s="190"/>
      <c r="M811" s="190"/>
      <c r="N811" s="190"/>
    </row>
    <row r="812" spans="1:14" s="19" customFormat="1" ht="16.5" customHeight="1">
      <c r="A812" s="16"/>
      <c r="B812" s="16"/>
      <c r="C812" s="16"/>
      <c r="D812" s="191"/>
      <c r="E812" s="191"/>
      <c r="F812" s="191"/>
      <c r="G812" s="191"/>
      <c r="H812" s="191"/>
      <c r="I812" s="55" t="e">
        <f aca="true" t="shared" si="131" ref="I812:N812">I808+I810</f>
        <v>#REF!</v>
      </c>
      <c r="J812" s="55" t="e">
        <f t="shared" si="131"/>
        <v>#REF!</v>
      </c>
      <c r="K812" s="55" t="e">
        <f t="shared" si="131"/>
        <v>#REF!</v>
      </c>
      <c r="L812" s="55" t="e">
        <f t="shared" si="131"/>
        <v>#REF!</v>
      </c>
      <c r="M812" s="55" t="e">
        <f t="shared" si="131"/>
        <v>#REF!</v>
      </c>
      <c r="N812" s="55" t="e">
        <f t="shared" si="131"/>
        <v>#REF!</v>
      </c>
    </row>
    <row r="813" spans="1:14" s="34" customFormat="1" ht="15" customHeight="1">
      <c r="A813" s="16"/>
      <c r="B813" s="16"/>
      <c r="C813" s="16"/>
      <c r="D813" s="191" t="s">
        <v>34</v>
      </c>
      <c r="E813" s="191"/>
      <c r="F813" s="191"/>
      <c r="G813" s="191"/>
      <c r="H813" s="191"/>
      <c r="I813" s="132" t="s">
        <v>47</v>
      </c>
      <c r="J813" s="132"/>
      <c r="K813" s="132"/>
      <c r="L813" s="132"/>
      <c r="M813" s="132"/>
      <c r="N813" s="132"/>
    </row>
    <row r="814" spans="1:14" s="34" customFormat="1" ht="16.5" customHeight="1">
      <c r="A814" s="16"/>
      <c r="B814" s="16"/>
      <c r="C814" s="16"/>
      <c r="D814" s="191"/>
      <c r="E814" s="191"/>
      <c r="F814" s="191"/>
      <c r="G814" s="191"/>
      <c r="H814" s="191"/>
      <c r="I814" s="2"/>
      <c r="J814" s="5"/>
      <c r="K814" s="5"/>
      <c r="L814" s="5"/>
      <c r="M814" s="5"/>
      <c r="N814" s="5">
        <f>I814+J814+K814+L814+M814</f>
        <v>0</v>
      </c>
    </row>
    <row r="815" spans="1:14" s="34" customFormat="1" ht="16.5" customHeight="1">
      <c r="A815" s="16"/>
      <c r="B815" s="16"/>
      <c r="C815" s="16"/>
      <c r="D815" s="191"/>
      <c r="E815" s="191"/>
      <c r="F815" s="191"/>
      <c r="G815" s="191"/>
      <c r="H815" s="191"/>
      <c r="I815" s="189" t="s">
        <v>14</v>
      </c>
      <c r="J815" s="189"/>
      <c r="K815" s="189"/>
      <c r="L815" s="189"/>
      <c r="M815" s="189"/>
      <c r="N815" s="189"/>
    </row>
    <row r="816" spans="1:14" s="34" customFormat="1" ht="12.75" customHeight="1">
      <c r="A816" s="16"/>
      <c r="B816" s="16"/>
      <c r="C816" s="16" t="s">
        <v>49</v>
      </c>
      <c r="D816" s="191"/>
      <c r="E816" s="191"/>
      <c r="F816" s="191"/>
      <c r="G816" s="191"/>
      <c r="H816" s="191"/>
      <c r="I816" s="60" t="e">
        <f>SUMIF(#REF!,$C816,#REF!)</f>
        <v>#REF!</v>
      </c>
      <c r="J816" s="60" t="e">
        <f>SUMIF(#REF!,$C816,#REF!)</f>
        <v>#REF!</v>
      </c>
      <c r="K816" s="60" t="e">
        <f>SUMIF(#REF!,$C816,#REF!)</f>
        <v>#REF!</v>
      </c>
      <c r="L816" s="60" t="e">
        <f>SUMIF(#REF!,$C816,#REF!)</f>
        <v>#REF!</v>
      </c>
      <c r="M816" s="60" t="e">
        <f>SUMIF(#REF!,$C816,#REF!)</f>
        <v>#REF!</v>
      </c>
      <c r="N816" s="26" t="e">
        <f>I816+J816+K816+L816+M816</f>
        <v>#REF!</v>
      </c>
    </row>
    <row r="817" spans="1:14" s="34" customFormat="1" ht="14.25" customHeight="1">
      <c r="A817" s="16"/>
      <c r="B817" s="16"/>
      <c r="C817" s="16"/>
      <c r="D817" s="191"/>
      <c r="E817" s="191"/>
      <c r="F817" s="191"/>
      <c r="G817" s="191"/>
      <c r="H817" s="191"/>
      <c r="I817" s="190" t="s">
        <v>15</v>
      </c>
      <c r="J817" s="190"/>
      <c r="K817" s="190"/>
      <c r="L817" s="190"/>
      <c r="M817" s="190"/>
      <c r="N817" s="190"/>
    </row>
    <row r="818" spans="1:14" s="19" customFormat="1" ht="16.5" customHeight="1">
      <c r="A818" s="16"/>
      <c r="B818" s="16"/>
      <c r="C818" s="16"/>
      <c r="D818" s="191"/>
      <c r="E818" s="191"/>
      <c r="F818" s="191"/>
      <c r="G818" s="191"/>
      <c r="H818" s="191"/>
      <c r="I818" s="55" t="e">
        <f aca="true" t="shared" si="132" ref="I818:N818">I814+I816</f>
        <v>#REF!</v>
      </c>
      <c r="J818" s="55" t="e">
        <f t="shared" si="132"/>
        <v>#REF!</v>
      </c>
      <c r="K818" s="55" t="e">
        <f t="shared" si="132"/>
        <v>#REF!</v>
      </c>
      <c r="L818" s="55" t="e">
        <f t="shared" si="132"/>
        <v>#REF!</v>
      </c>
      <c r="M818" s="55" t="e">
        <f t="shared" si="132"/>
        <v>#REF!</v>
      </c>
      <c r="N818" s="55" t="e">
        <f t="shared" si="132"/>
        <v>#REF!</v>
      </c>
    </row>
    <row r="819" spans="1:14" s="34" customFormat="1" ht="15" customHeight="1">
      <c r="A819" s="16"/>
      <c r="B819" s="16"/>
      <c r="C819" s="16"/>
      <c r="D819" s="191" t="s">
        <v>35</v>
      </c>
      <c r="E819" s="191"/>
      <c r="F819" s="191"/>
      <c r="G819" s="191"/>
      <c r="H819" s="191"/>
      <c r="I819" s="132" t="s">
        <v>47</v>
      </c>
      <c r="J819" s="132"/>
      <c r="K819" s="132"/>
      <c r="L819" s="132"/>
      <c r="M819" s="132"/>
      <c r="N819" s="132"/>
    </row>
    <row r="820" spans="1:14" s="34" customFormat="1" ht="16.5" customHeight="1">
      <c r="A820" s="16"/>
      <c r="B820" s="16"/>
      <c r="C820" s="16"/>
      <c r="D820" s="191"/>
      <c r="E820" s="191"/>
      <c r="F820" s="191"/>
      <c r="G820" s="191"/>
      <c r="H820" s="191"/>
      <c r="I820" s="2"/>
      <c r="J820" s="5"/>
      <c r="K820" s="5"/>
      <c r="L820" s="5"/>
      <c r="M820" s="5"/>
      <c r="N820" s="5">
        <f>I820+J820+K820+L820+M820</f>
        <v>0</v>
      </c>
    </row>
    <row r="821" spans="1:14" s="34" customFormat="1" ht="16.5" customHeight="1">
      <c r="A821" s="16"/>
      <c r="B821" s="16"/>
      <c r="C821" s="16"/>
      <c r="D821" s="191"/>
      <c r="E821" s="191"/>
      <c r="F821" s="191"/>
      <c r="G821" s="191"/>
      <c r="H821" s="191"/>
      <c r="I821" s="189" t="s">
        <v>14</v>
      </c>
      <c r="J821" s="189"/>
      <c r="K821" s="189"/>
      <c r="L821" s="189"/>
      <c r="M821" s="189"/>
      <c r="N821" s="189"/>
    </row>
    <row r="822" spans="1:14" s="34" customFormat="1" ht="12.75" customHeight="1">
      <c r="A822" s="16"/>
      <c r="B822" s="16"/>
      <c r="C822" s="16" t="s">
        <v>59</v>
      </c>
      <c r="D822" s="191"/>
      <c r="E822" s="191"/>
      <c r="F822" s="191"/>
      <c r="G822" s="191"/>
      <c r="H822" s="191"/>
      <c r="I822" s="60" t="e">
        <f>SUMIF(#REF!,$C822,#REF!)</f>
        <v>#REF!</v>
      </c>
      <c r="J822" s="60" t="e">
        <f>SUMIF(#REF!,$C822,#REF!)</f>
        <v>#REF!</v>
      </c>
      <c r="K822" s="60" t="e">
        <f>SUMIF(#REF!,$C822,#REF!)</f>
        <v>#REF!</v>
      </c>
      <c r="L822" s="60" t="e">
        <f>SUMIF(#REF!,$C822,#REF!)</f>
        <v>#REF!</v>
      </c>
      <c r="M822" s="60" t="e">
        <f>SUMIF(#REF!,$C822,#REF!)</f>
        <v>#REF!</v>
      </c>
      <c r="N822" s="26" t="e">
        <f>I822+J822+K822+L822+M822</f>
        <v>#REF!</v>
      </c>
    </row>
    <row r="823" spans="1:14" s="34" customFormat="1" ht="14.25" customHeight="1">
      <c r="A823" s="16"/>
      <c r="B823" s="16"/>
      <c r="C823" s="16"/>
      <c r="D823" s="191"/>
      <c r="E823" s="191"/>
      <c r="F823" s="191"/>
      <c r="G823" s="191"/>
      <c r="H823" s="191"/>
      <c r="I823" s="190" t="s">
        <v>15</v>
      </c>
      <c r="J823" s="190"/>
      <c r="K823" s="190"/>
      <c r="L823" s="190"/>
      <c r="M823" s="190"/>
      <c r="N823" s="190"/>
    </row>
    <row r="824" spans="1:14" s="19" customFormat="1" ht="16.5" customHeight="1">
      <c r="A824" s="16"/>
      <c r="B824" s="16"/>
      <c r="C824" s="16"/>
      <c r="D824" s="191"/>
      <c r="E824" s="191"/>
      <c r="F824" s="191"/>
      <c r="G824" s="191"/>
      <c r="H824" s="191"/>
      <c r="I824" s="55" t="e">
        <f aca="true" t="shared" si="133" ref="I824:N824">I820+I822</f>
        <v>#REF!</v>
      </c>
      <c r="J824" s="55" t="e">
        <f t="shared" si="133"/>
        <v>#REF!</v>
      </c>
      <c r="K824" s="55" t="e">
        <f t="shared" si="133"/>
        <v>#REF!</v>
      </c>
      <c r="L824" s="55" t="e">
        <f t="shared" si="133"/>
        <v>#REF!</v>
      </c>
      <c r="M824" s="55" t="e">
        <f t="shared" si="133"/>
        <v>#REF!</v>
      </c>
      <c r="N824" s="55" t="e">
        <f t="shared" si="133"/>
        <v>#REF!</v>
      </c>
    </row>
    <row r="825" spans="1:14" s="19" customFormat="1" ht="27" customHeight="1">
      <c r="A825" s="16"/>
      <c r="B825" s="16"/>
      <c r="C825" s="16"/>
      <c r="D825" s="192" t="s">
        <v>38</v>
      </c>
      <c r="E825" s="192"/>
      <c r="F825" s="192"/>
      <c r="G825" s="192"/>
      <c r="H825" s="192"/>
      <c r="I825" s="192"/>
      <c r="J825" s="192"/>
      <c r="K825" s="192"/>
      <c r="L825" s="192"/>
      <c r="M825" s="192"/>
      <c r="N825" s="192"/>
    </row>
    <row r="826" spans="1:14" s="34" customFormat="1" ht="15" customHeight="1">
      <c r="A826" s="16"/>
      <c r="B826" s="16"/>
      <c r="C826" s="16"/>
      <c r="D826" s="191" t="s">
        <v>92</v>
      </c>
      <c r="E826" s="191"/>
      <c r="F826" s="191"/>
      <c r="G826" s="191"/>
      <c r="H826" s="191"/>
      <c r="I826" s="132" t="s">
        <v>47</v>
      </c>
      <c r="J826" s="132"/>
      <c r="K826" s="132"/>
      <c r="L826" s="132"/>
      <c r="M826" s="132"/>
      <c r="N826" s="132"/>
    </row>
    <row r="827" spans="1:14" s="34" customFormat="1" ht="16.5" customHeight="1">
      <c r="A827" s="16"/>
      <c r="B827" s="16"/>
      <c r="C827" s="16"/>
      <c r="D827" s="191"/>
      <c r="E827" s="191"/>
      <c r="F827" s="191"/>
      <c r="G827" s="191"/>
      <c r="H827" s="191"/>
      <c r="I827" s="2">
        <v>689000</v>
      </c>
      <c r="J827" s="5"/>
      <c r="K827" s="5"/>
      <c r="L827" s="5"/>
      <c r="M827" s="5"/>
      <c r="N827" s="5">
        <f>I827+J827+K827+L827+M827</f>
        <v>689000</v>
      </c>
    </row>
    <row r="828" spans="1:14" s="34" customFormat="1" ht="16.5" customHeight="1">
      <c r="A828" s="16"/>
      <c r="B828" s="16"/>
      <c r="C828" s="16"/>
      <c r="D828" s="191"/>
      <c r="E828" s="191"/>
      <c r="F828" s="191"/>
      <c r="G828" s="191"/>
      <c r="H828" s="191"/>
      <c r="I828" s="189" t="s">
        <v>14</v>
      </c>
      <c r="J828" s="189"/>
      <c r="K828" s="189"/>
      <c r="L828" s="189"/>
      <c r="M828" s="189"/>
      <c r="N828" s="189"/>
    </row>
    <row r="829" spans="1:14" s="34" customFormat="1" ht="12.75" customHeight="1">
      <c r="A829" s="16"/>
      <c r="B829" s="16"/>
      <c r="C829" s="16" t="s">
        <v>48</v>
      </c>
      <c r="D829" s="191"/>
      <c r="E829" s="191"/>
      <c r="F829" s="191"/>
      <c r="G829" s="191"/>
      <c r="H829" s="191"/>
      <c r="I829" s="60" t="e">
        <f>SUMIF(#REF!,$C829,#REF!)</f>
        <v>#REF!</v>
      </c>
      <c r="J829" s="60" t="e">
        <f>SUMIF(#REF!,$C829,#REF!)</f>
        <v>#REF!</v>
      </c>
      <c r="K829" s="60" t="e">
        <f>SUMIF(#REF!,$C829,#REF!)</f>
        <v>#REF!</v>
      </c>
      <c r="L829" s="60" t="e">
        <f>SUMIF(#REF!,$C829,#REF!)</f>
        <v>#REF!</v>
      </c>
      <c r="M829" s="60" t="e">
        <f>SUMIF(#REF!,$C829,#REF!)</f>
        <v>#REF!</v>
      </c>
      <c r="N829" s="60" t="e">
        <f>SUMIF(#REF!,$C829,#REF!)</f>
        <v>#REF!</v>
      </c>
    </row>
    <row r="830" spans="1:14" s="34" customFormat="1" ht="14.25" customHeight="1">
      <c r="A830" s="16"/>
      <c r="B830" s="16"/>
      <c r="C830" s="16"/>
      <c r="D830" s="191"/>
      <c r="E830" s="191"/>
      <c r="F830" s="191"/>
      <c r="G830" s="191"/>
      <c r="H830" s="191"/>
      <c r="I830" s="190" t="s">
        <v>15</v>
      </c>
      <c r="J830" s="190"/>
      <c r="K830" s="190"/>
      <c r="L830" s="190"/>
      <c r="M830" s="190"/>
      <c r="N830" s="190"/>
    </row>
    <row r="831" spans="1:14" s="19" customFormat="1" ht="16.5" customHeight="1">
      <c r="A831" s="16"/>
      <c r="B831" s="16"/>
      <c r="C831" s="16"/>
      <c r="D831" s="191"/>
      <c r="E831" s="191"/>
      <c r="F831" s="191"/>
      <c r="G831" s="191"/>
      <c r="H831" s="191"/>
      <c r="I831" s="55" t="e">
        <f aca="true" t="shared" si="134" ref="I831:N831">I827+I829</f>
        <v>#REF!</v>
      </c>
      <c r="J831" s="55" t="e">
        <f t="shared" si="134"/>
        <v>#REF!</v>
      </c>
      <c r="K831" s="55" t="e">
        <f t="shared" si="134"/>
        <v>#REF!</v>
      </c>
      <c r="L831" s="55" t="e">
        <f t="shared" si="134"/>
        <v>#REF!</v>
      </c>
      <c r="M831" s="55" t="e">
        <f t="shared" si="134"/>
        <v>#REF!</v>
      </c>
      <c r="N831" s="55" t="e">
        <f t="shared" si="134"/>
        <v>#REF!</v>
      </c>
    </row>
    <row r="832" spans="1:14" s="34" customFormat="1" ht="15" customHeight="1">
      <c r="A832" s="16"/>
      <c r="B832" s="16"/>
      <c r="C832" s="16"/>
      <c r="D832" s="191" t="s">
        <v>93</v>
      </c>
      <c r="E832" s="191"/>
      <c r="F832" s="191"/>
      <c r="G832" s="191"/>
      <c r="H832" s="191"/>
      <c r="I832" s="132" t="s">
        <v>47</v>
      </c>
      <c r="J832" s="132"/>
      <c r="K832" s="132"/>
      <c r="L832" s="132"/>
      <c r="M832" s="132"/>
      <c r="N832" s="132"/>
    </row>
    <row r="833" spans="1:14" s="34" customFormat="1" ht="16.5" customHeight="1">
      <c r="A833" s="16"/>
      <c r="B833" s="16"/>
      <c r="C833" s="16"/>
      <c r="D833" s="191"/>
      <c r="E833" s="191"/>
      <c r="F833" s="191"/>
      <c r="G833" s="191"/>
      <c r="H833" s="191"/>
      <c r="I833" s="2">
        <v>0</v>
      </c>
      <c r="J833" s="5">
        <v>25000</v>
      </c>
      <c r="K833" s="5">
        <v>150000</v>
      </c>
      <c r="L833" s="5">
        <v>6000000</v>
      </c>
      <c r="M833" s="5">
        <v>6000000</v>
      </c>
      <c r="N833" s="5">
        <f>I833+J833+K833+L833+M833</f>
        <v>12175000</v>
      </c>
    </row>
    <row r="834" spans="1:14" s="34" customFormat="1" ht="16.5" customHeight="1">
      <c r="A834" s="16"/>
      <c r="B834" s="16"/>
      <c r="C834" s="16"/>
      <c r="D834" s="191"/>
      <c r="E834" s="191"/>
      <c r="F834" s="191"/>
      <c r="G834" s="191"/>
      <c r="H834" s="191"/>
      <c r="I834" s="189" t="s">
        <v>14</v>
      </c>
      <c r="J834" s="189"/>
      <c r="K834" s="189"/>
      <c r="L834" s="189"/>
      <c r="M834" s="189"/>
      <c r="N834" s="189"/>
    </row>
    <row r="835" spans="1:14" s="34" customFormat="1" ht="12.75" customHeight="1">
      <c r="A835" s="16"/>
      <c r="B835" s="16"/>
      <c r="C835" s="16" t="s">
        <v>50</v>
      </c>
      <c r="D835" s="191"/>
      <c r="E835" s="191"/>
      <c r="F835" s="191"/>
      <c r="G835" s="191"/>
      <c r="H835" s="191"/>
      <c r="I835" s="60" t="e">
        <f>SUMIF(#REF!,$C835,#REF!)</f>
        <v>#REF!</v>
      </c>
      <c r="J835" s="60" t="e">
        <f>SUMIF(#REF!,$C835,#REF!)</f>
        <v>#REF!</v>
      </c>
      <c r="K835" s="60" t="e">
        <f>SUMIF(#REF!,$C835,#REF!)</f>
        <v>#REF!</v>
      </c>
      <c r="L835" s="60" t="e">
        <f>SUMIF(#REF!,$C835,#REF!)</f>
        <v>#REF!</v>
      </c>
      <c r="M835" s="60" t="e">
        <f>SUMIF(#REF!,$C835,#REF!)</f>
        <v>#REF!</v>
      </c>
      <c r="N835" s="60" t="e">
        <f>SUMIF(#REF!,$C835,#REF!)</f>
        <v>#REF!</v>
      </c>
    </row>
    <row r="836" spans="1:14" s="34" customFormat="1" ht="14.25" customHeight="1">
      <c r="A836" s="16"/>
      <c r="B836" s="16"/>
      <c r="C836" s="16"/>
      <c r="D836" s="191"/>
      <c r="E836" s="191"/>
      <c r="F836" s="191"/>
      <c r="G836" s="191"/>
      <c r="H836" s="191"/>
      <c r="I836" s="190" t="s">
        <v>15</v>
      </c>
      <c r="J836" s="190"/>
      <c r="K836" s="190"/>
      <c r="L836" s="190"/>
      <c r="M836" s="190"/>
      <c r="N836" s="190"/>
    </row>
    <row r="837" spans="1:14" s="19" customFormat="1" ht="16.5" customHeight="1">
      <c r="A837" s="16"/>
      <c r="B837" s="16"/>
      <c r="C837" s="16"/>
      <c r="D837" s="191"/>
      <c r="E837" s="191"/>
      <c r="F837" s="191"/>
      <c r="G837" s="191"/>
      <c r="H837" s="191"/>
      <c r="I837" s="55" t="e">
        <f aca="true" t="shared" si="135" ref="I837:N837">I833+I835</f>
        <v>#REF!</v>
      </c>
      <c r="J837" s="55" t="e">
        <f t="shared" si="135"/>
        <v>#REF!</v>
      </c>
      <c r="K837" s="55" t="e">
        <f t="shared" si="135"/>
        <v>#REF!</v>
      </c>
      <c r="L837" s="55" t="e">
        <f t="shared" si="135"/>
        <v>#REF!</v>
      </c>
      <c r="M837" s="55" t="e">
        <f t="shared" si="135"/>
        <v>#REF!</v>
      </c>
      <c r="N837" s="55" t="e">
        <f t="shared" si="135"/>
        <v>#REF!</v>
      </c>
    </row>
    <row r="838" spans="1:14" s="34" customFormat="1" ht="15" customHeight="1">
      <c r="A838" s="16"/>
      <c r="B838" s="16"/>
      <c r="C838" s="16"/>
      <c r="D838" s="191" t="s">
        <v>94</v>
      </c>
      <c r="E838" s="191"/>
      <c r="F838" s="191"/>
      <c r="G838" s="191"/>
      <c r="H838" s="191"/>
      <c r="I838" s="132" t="s">
        <v>47</v>
      </c>
      <c r="J838" s="132"/>
      <c r="K838" s="132"/>
      <c r="L838" s="132"/>
      <c r="M838" s="132"/>
      <c r="N838" s="132"/>
    </row>
    <row r="839" spans="1:14" s="34" customFormat="1" ht="16.5" customHeight="1">
      <c r="A839" s="16"/>
      <c r="B839" s="16"/>
      <c r="C839" s="16"/>
      <c r="D839" s="191"/>
      <c r="E839" s="191"/>
      <c r="F839" s="191"/>
      <c r="G839" s="191"/>
      <c r="H839" s="191"/>
      <c r="I839" s="2">
        <v>1520000</v>
      </c>
      <c r="J839" s="5"/>
      <c r="K839" s="5"/>
      <c r="L839" s="5"/>
      <c r="M839" s="5"/>
      <c r="N839" s="5">
        <f>I839+J839+K839+L839+M839</f>
        <v>1520000</v>
      </c>
    </row>
    <row r="840" spans="1:14" s="34" customFormat="1" ht="16.5" customHeight="1">
      <c r="A840" s="16"/>
      <c r="B840" s="16"/>
      <c r="C840" s="16"/>
      <c r="D840" s="191"/>
      <c r="E840" s="191"/>
      <c r="F840" s="191"/>
      <c r="G840" s="191"/>
      <c r="H840" s="191"/>
      <c r="I840" s="189" t="s">
        <v>14</v>
      </c>
      <c r="J840" s="189"/>
      <c r="K840" s="189"/>
      <c r="L840" s="189"/>
      <c r="M840" s="189"/>
      <c r="N840" s="189"/>
    </row>
    <row r="841" spans="1:14" s="34" customFormat="1" ht="12.75" customHeight="1">
      <c r="A841" s="16"/>
      <c r="B841" s="16"/>
      <c r="C841" s="16" t="s">
        <v>51</v>
      </c>
      <c r="D841" s="191"/>
      <c r="E841" s="191"/>
      <c r="F841" s="191"/>
      <c r="G841" s="191"/>
      <c r="H841" s="191"/>
      <c r="I841" s="60" t="e">
        <f>SUMIF(#REF!,$C841,#REF!)</f>
        <v>#REF!</v>
      </c>
      <c r="J841" s="60" t="e">
        <f>SUMIF(#REF!,$C841,#REF!)</f>
        <v>#REF!</v>
      </c>
      <c r="K841" s="60" t="e">
        <f>SUMIF(#REF!,$C841,#REF!)</f>
        <v>#REF!</v>
      </c>
      <c r="L841" s="60" t="e">
        <f>SUMIF(#REF!,$C841,#REF!)</f>
        <v>#REF!</v>
      </c>
      <c r="M841" s="60" t="e">
        <f>SUMIF(#REF!,$C841,#REF!)</f>
        <v>#REF!</v>
      </c>
      <c r="N841" s="60" t="e">
        <f>SUMIF(#REF!,$C841,#REF!)</f>
        <v>#REF!</v>
      </c>
    </row>
    <row r="842" spans="1:14" s="34" customFormat="1" ht="14.25" customHeight="1">
      <c r="A842" s="16"/>
      <c r="B842" s="16"/>
      <c r="C842" s="16"/>
      <c r="D842" s="191"/>
      <c r="E842" s="191"/>
      <c r="F842" s="191"/>
      <c r="G842" s="191"/>
      <c r="H842" s="191"/>
      <c r="I842" s="190" t="s">
        <v>15</v>
      </c>
      <c r="J842" s="190"/>
      <c r="K842" s="190"/>
      <c r="L842" s="190"/>
      <c r="M842" s="190"/>
      <c r="N842" s="190"/>
    </row>
    <row r="843" spans="1:14" s="19" customFormat="1" ht="16.5" customHeight="1">
      <c r="A843" s="16"/>
      <c r="B843" s="16"/>
      <c r="C843" s="16"/>
      <c r="D843" s="191"/>
      <c r="E843" s="191"/>
      <c r="F843" s="191"/>
      <c r="G843" s="191"/>
      <c r="H843" s="191"/>
      <c r="I843" s="55" t="e">
        <f aca="true" t="shared" si="136" ref="I843:N843">I839+I841</f>
        <v>#REF!</v>
      </c>
      <c r="J843" s="55" t="e">
        <f t="shared" si="136"/>
        <v>#REF!</v>
      </c>
      <c r="K843" s="55" t="e">
        <f t="shared" si="136"/>
        <v>#REF!</v>
      </c>
      <c r="L843" s="55" t="e">
        <f t="shared" si="136"/>
        <v>#REF!</v>
      </c>
      <c r="M843" s="55" t="e">
        <f t="shared" si="136"/>
        <v>#REF!</v>
      </c>
      <c r="N843" s="55" t="e">
        <f t="shared" si="136"/>
        <v>#REF!</v>
      </c>
    </row>
    <row r="844" spans="1:14" s="34" customFormat="1" ht="15" customHeight="1">
      <c r="A844" s="16"/>
      <c r="B844" s="16"/>
      <c r="C844" s="16"/>
      <c r="D844" s="191" t="s">
        <v>95</v>
      </c>
      <c r="E844" s="191"/>
      <c r="F844" s="191"/>
      <c r="G844" s="191"/>
      <c r="H844" s="191"/>
      <c r="I844" s="132" t="s">
        <v>47</v>
      </c>
      <c r="J844" s="132"/>
      <c r="K844" s="132"/>
      <c r="L844" s="132"/>
      <c r="M844" s="132"/>
      <c r="N844" s="132"/>
    </row>
    <row r="845" spans="1:14" s="34" customFormat="1" ht="16.5" customHeight="1">
      <c r="A845" s="16"/>
      <c r="B845" s="16"/>
      <c r="C845" s="16"/>
      <c r="D845" s="191"/>
      <c r="E845" s="191"/>
      <c r="F845" s="191"/>
      <c r="G845" s="191"/>
      <c r="H845" s="191"/>
      <c r="I845" s="2"/>
      <c r="J845" s="5"/>
      <c r="K845" s="5"/>
      <c r="L845" s="5"/>
      <c r="M845" s="5"/>
      <c r="N845" s="5">
        <f>I845+J845+K845+L845+M845</f>
        <v>0</v>
      </c>
    </row>
    <row r="846" spans="1:14" s="34" customFormat="1" ht="16.5" customHeight="1">
      <c r="A846" s="16"/>
      <c r="B846" s="16"/>
      <c r="C846" s="16"/>
      <c r="D846" s="191"/>
      <c r="E846" s="191"/>
      <c r="F846" s="191"/>
      <c r="G846" s="191"/>
      <c r="H846" s="191"/>
      <c r="I846" s="189" t="s">
        <v>14</v>
      </c>
      <c r="J846" s="189"/>
      <c r="K846" s="189"/>
      <c r="L846" s="189"/>
      <c r="M846" s="189"/>
      <c r="N846" s="189"/>
    </row>
    <row r="847" spans="1:14" s="34" customFormat="1" ht="12.75" customHeight="1">
      <c r="A847" s="16"/>
      <c r="B847" s="16"/>
      <c r="C847" s="16" t="s">
        <v>52</v>
      </c>
      <c r="D847" s="191"/>
      <c r="E847" s="191"/>
      <c r="F847" s="191"/>
      <c r="G847" s="191"/>
      <c r="H847" s="191"/>
      <c r="I847" s="60" t="e">
        <f>SUMIF(#REF!,$C847,#REF!)</f>
        <v>#REF!</v>
      </c>
      <c r="J847" s="60" t="e">
        <f>SUMIF(#REF!,$C847,#REF!)</f>
        <v>#REF!</v>
      </c>
      <c r="K847" s="60" t="e">
        <f>SUMIF(#REF!,$C847,#REF!)</f>
        <v>#REF!</v>
      </c>
      <c r="L847" s="60" t="e">
        <f>SUMIF(#REF!,$C847,#REF!)</f>
        <v>#REF!</v>
      </c>
      <c r="M847" s="60" t="e">
        <f>SUMIF(#REF!,$C847,#REF!)</f>
        <v>#REF!</v>
      </c>
      <c r="N847" s="26" t="e">
        <f>I847+J847+K847+L847+M847</f>
        <v>#REF!</v>
      </c>
    </row>
    <row r="848" spans="1:14" s="34" customFormat="1" ht="14.25" customHeight="1">
      <c r="A848" s="16"/>
      <c r="B848" s="16"/>
      <c r="C848" s="16"/>
      <c r="D848" s="191"/>
      <c r="E848" s="191"/>
      <c r="F848" s="191"/>
      <c r="G848" s="191"/>
      <c r="H848" s="191"/>
      <c r="I848" s="190" t="s">
        <v>15</v>
      </c>
      <c r="J848" s="190"/>
      <c r="K848" s="190"/>
      <c r="L848" s="190"/>
      <c r="M848" s="190"/>
      <c r="N848" s="190"/>
    </row>
    <row r="849" spans="1:14" s="19" customFormat="1" ht="16.5" customHeight="1">
      <c r="A849" s="16"/>
      <c r="B849" s="16"/>
      <c r="C849" s="16"/>
      <c r="D849" s="191"/>
      <c r="E849" s="191"/>
      <c r="F849" s="191"/>
      <c r="G849" s="191"/>
      <c r="H849" s="191"/>
      <c r="I849" s="55" t="e">
        <f aca="true" t="shared" si="137" ref="I849:N849">I845+I847</f>
        <v>#REF!</v>
      </c>
      <c r="J849" s="55" t="e">
        <f t="shared" si="137"/>
        <v>#REF!</v>
      </c>
      <c r="K849" s="55" t="e">
        <f t="shared" si="137"/>
        <v>#REF!</v>
      </c>
      <c r="L849" s="55" t="e">
        <f t="shared" si="137"/>
        <v>#REF!</v>
      </c>
      <c r="M849" s="55" t="e">
        <f t="shared" si="137"/>
        <v>#REF!</v>
      </c>
      <c r="N849" s="55" t="e">
        <f t="shared" si="137"/>
        <v>#REF!</v>
      </c>
    </row>
    <row r="850" spans="1:14" s="34" customFormat="1" ht="15" customHeight="1">
      <c r="A850" s="16"/>
      <c r="B850" s="16"/>
      <c r="C850" s="16"/>
      <c r="D850" s="191" t="s">
        <v>96</v>
      </c>
      <c r="E850" s="191"/>
      <c r="F850" s="191"/>
      <c r="G850" s="191"/>
      <c r="H850" s="191"/>
      <c r="I850" s="132" t="s">
        <v>47</v>
      </c>
      <c r="J850" s="132"/>
      <c r="K850" s="132"/>
      <c r="L850" s="132"/>
      <c r="M850" s="132"/>
      <c r="N850" s="132"/>
    </row>
    <row r="851" spans="1:14" s="34" customFormat="1" ht="16.5" customHeight="1">
      <c r="A851" s="16"/>
      <c r="B851" s="16"/>
      <c r="C851" s="16"/>
      <c r="D851" s="191"/>
      <c r="E851" s="191"/>
      <c r="F851" s="191"/>
      <c r="G851" s="191"/>
      <c r="H851" s="191"/>
      <c r="I851" s="2">
        <v>1335000</v>
      </c>
      <c r="J851" s="5">
        <v>1400000</v>
      </c>
      <c r="K851" s="5"/>
      <c r="L851" s="5"/>
      <c r="M851" s="5"/>
      <c r="N851" s="5">
        <f>I851+J851+K851+L851+M851</f>
        <v>2735000</v>
      </c>
    </row>
    <row r="852" spans="1:14" s="34" customFormat="1" ht="16.5" customHeight="1">
      <c r="A852" s="16"/>
      <c r="B852" s="16"/>
      <c r="C852" s="16"/>
      <c r="D852" s="191"/>
      <c r="E852" s="191"/>
      <c r="F852" s="191"/>
      <c r="G852" s="191"/>
      <c r="H852" s="191"/>
      <c r="I852" s="189" t="s">
        <v>14</v>
      </c>
      <c r="J852" s="189"/>
      <c r="K852" s="189"/>
      <c r="L852" s="189"/>
      <c r="M852" s="189"/>
      <c r="N852" s="189"/>
    </row>
    <row r="853" spans="1:14" s="34" customFormat="1" ht="12.75" customHeight="1">
      <c r="A853" s="16"/>
      <c r="B853" s="16"/>
      <c r="C853" s="16" t="s">
        <v>53</v>
      </c>
      <c r="D853" s="191"/>
      <c r="E853" s="191"/>
      <c r="F853" s="191"/>
      <c r="G853" s="191"/>
      <c r="H853" s="191"/>
      <c r="I853" s="60" t="e">
        <f>SUMIF(#REF!,$C853,#REF!)</f>
        <v>#REF!</v>
      </c>
      <c r="J853" s="60" t="e">
        <f>SUMIF(#REF!,$C853,#REF!)</f>
        <v>#REF!</v>
      </c>
      <c r="K853" s="60" t="e">
        <f>SUMIF(#REF!,$C853,#REF!)</f>
        <v>#REF!</v>
      </c>
      <c r="L853" s="60" t="e">
        <f>SUMIF(#REF!,$C853,#REF!)</f>
        <v>#REF!</v>
      </c>
      <c r="M853" s="60" t="e">
        <f>SUMIF(#REF!,$C853,#REF!)</f>
        <v>#REF!</v>
      </c>
      <c r="N853" s="26" t="e">
        <f>I853+J853+K853+L853+M853</f>
        <v>#REF!</v>
      </c>
    </row>
    <row r="854" spans="1:14" s="34" customFormat="1" ht="14.25" customHeight="1">
      <c r="A854" s="16"/>
      <c r="B854" s="16"/>
      <c r="C854" s="16"/>
      <c r="D854" s="191"/>
      <c r="E854" s="191"/>
      <c r="F854" s="191"/>
      <c r="G854" s="191"/>
      <c r="H854" s="191"/>
      <c r="I854" s="190" t="s">
        <v>15</v>
      </c>
      <c r="J854" s="190"/>
      <c r="K854" s="190"/>
      <c r="L854" s="190"/>
      <c r="M854" s="190"/>
      <c r="N854" s="190"/>
    </row>
    <row r="855" spans="1:14" s="19" customFormat="1" ht="16.5" customHeight="1">
      <c r="A855" s="16"/>
      <c r="B855" s="16"/>
      <c r="C855" s="16"/>
      <c r="D855" s="191"/>
      <c r="E855" s="191"/>
      <c r="F855" s="191"/>
      <c r="G855" s="191"/>
      <c r="H855" s="191"/>
      <c r="I855" s="55" t="e">
        <f aca="true" t="shared" si="138" ref="I855:N855">I851+I853</f>
        <v>#REF!</v>
      </c>
      <c r="J855" s="55" t="e">
        <f t="shared" si="138"/>
        <v>#REF!</v>
      </c>
      <c r="K855" s="55" t="e">
        <f t="shared" si="138"/>
        <v>#REF!</v>
      </c>
      <c r="L855" s="55" t="e">
        <f t="shared" si="138"/>
        <v>#REF!</v>
      </c>
      <c r="M855" s="55" t="e">
        <f t="shared" si="138"/>
        <v>#REF!</v>
      </c>
      <c r="N855" s="55" t="e">
        <f t="shared" si="138"/>
        <v>#REF!</v>
      </c>
    </row>
    <row r="856" spans="1:14" s="34" customFormat="1" ht="15" customHeight="1">
      <c r="A856" s="16"/>
      <c r="B856" s="16"/>
      <c r="C856" s="16"/>
      <c r="D856" s="191" t="s">
        <v>97</v>
      </c>
      <c r="E856" s="191"/>
      <c r="F856" s="191"/>
      <c r="G856" s="191"/>
      <c r="H856" s="191"/>
      <c r="I856" s="132" t="s">
        <v>47</v>
      </c>
      <c r="J856" s="132"/>
      <c r="K856" s="132"/>
      <c r="L856" s="132"/>
      <c r="M856" s="132"/>
      <c r="N856" s="132"/>
    </row>
    <row r="857" spans="1:14" s="34" customFormat="1" ht="16.5" customHeight="1">
      <c r="A857" s="16"/>
      <c r="B857" s="16"/>
      <c r="C857" s="16"/>
      <c r="D857" s="191"/>
      <c r="E857" s="191"/>
      <c r="F857" s="191"/>
      <c r="G857" s="191"/>
      <c r="H857" s="191"/>
      <c r="I857" s="2"/>
      <c r="J857" s="5"/>
      <c r="K857" s="5"/>
      <c r="L857" s="5"/>
      <c r="M857" s="5"/>
      <c r="N857" s="5">
        <f>I857+J857+K857+L857+M857</f>
        <v>0</v>
      </c>
    </row>
    <row r="858" spans="1:14" s="34" customFormat="1" ht="16.5" customHeight="1">
      <c r="A858" s="16"/>
      <c r="B858" s="16"/>
      <c r="C858" s="16"/>
      <c r="D858" s="191"/>
      <c r="E858" s="191"/>
      <c r="F858" s="191"/>
      <c r="G858" s="191"/>
      <c r="H858" s="191"/>
      <c r="I858" s="189" t="s">
        <v>14</v>
      </c>
      <c r="J858" s="189"/>
      <c r="K858" s="189"/>
      <c r="L858" s="189"/>
      <c r="M858" s="189"/>
      <c r="N858" s="189"/>
    </row>
    <row r="859" spans="1:14" s="34" customFormat="1" ht="12.75" customHeight="1">
      <c r="A859" s="16"/>
      <c r="B859" s="16"/>
      <c r="C859" s="16" t="s">
        <v>54</v>
      </c>
      <c r="D859" s="191"/>
      <c r="E859" s="191"/>
      <c r="F859" s="191"/>
      <c r="G859" s="191"/>
      <c r="H859" s="191"/>
      <c r="I859" s="60" t="e">
        <f>SUMIF(#REF!,$C859,#REF!)</f>
        <v>#REF!</v>
      </c>
      <c r="J859" s="60" t="e">
        <f>SUMIF(#REF!,$C859,#REF!)</f>
        <v>#REF!</v>
      </c>
      <c r="K859" s="60" t="e">
        <f>SUMIF(#REF!,$C859,#REF!)</f>
        <v>#REF!</v>
      </c>
      <c r="L859" s="60" t="e">
        <f>SUMIF(#REF!,$C859,#REF!)</f>
        <v>#REF!</v>
      </c>
      <c r="M859" s="60" t="e">
        <f>SUMIF(#REF!,$C859,#REF!)</f>
        <v>#REF!</v>
      </c>
      <c r="N859" s="26" t="e">
        <f>I859+J859+K859+L859+M859</f>
        <v>#REF!</v>
      </c>
    </row>
    <row r="860" spans="1:14" s="34" customFormat="1" ht="14.25" customHeight="1">
      <c r="A860" s="16"/>
      <c r="B860" s="16"/>
      <c r="C860" s="16"/>
      <c r="D860" s="191"/>
      <c r="E860" s="191"/>
      <c r="F860" s="191"/>
      <c r="G860" s="191"/>
      <c r="H860" s="191"/>
      <c r="I860" s="190" t="s">
        <v>15</v>
      </c>
      <c r="J860" s="190"/>
      <c r="K860" s="190"/>
      <c r="L860" s="190"/>
      <c r="M860" s="190"/>
      <c r="N860" s="190"/>
    </row>
    <row r="861" spans="1:14" s="19" customFormat="1" ht="16.5" customHeight="1">
      <c r="A861" s="16"/>
      <c r="B861" s="16"/>
      <c r="C861" s="16"/>
      <c r="D861" s="191"/>
      <c r="E861" s="191"/>
      <c r="F861" s="191"/>
      <c r="G861" s="191"/>
      <c r="H861" s="191"/>
      <c r="I861" s="55" t="e">
        <f aca="true" t="shared" si="139" ref="I861:N861">I857+I859</f>
        <v>#REF!</v>
      </c>
      <c r="J861" s="55" t="e">
        <f t="shared" si="139"/>
        <v>#REF!</v>
      </c>
      <c r="K861" s="55" t="e">
        <f t="shared" si="139"/>
        <v>#REF!</v>
      </c>
      <c r="L861" s="55" t="e">
        <f t="shared" si="139"/>
        <v>#REF!</v>
      </c>
      <c r="M861" s="55" t="e">
        <f t="shared" si="139"/>
        <v>#REF!</v>
      </c>
      <c r="N861" s="55" t="e">
        <f t="shared" si="139"/>
        <v>#REF!</v>
      </c>
    </row>
    <row r="862" spans="1:14" s="34" customFormat="1" ht="15" customHeight="1">
      <c r="A862" s="16"/>
      <c r="B862" s="16"/>
      <c r="C862" s="16"/>
      <c r="D862" s="191" t="s">
        <v>98</v>
      </c>
      <c r="E862" s="191"/>
      <c r="F862" s="191"/>
      <c r="G862" s="191"/>
      <c r="H862" s="191"/>
      <c r="I862" s="132" t="s">
        <v>47</v>
      </c>
      <c r="J862" s="132"/>
      <c r="K862" s="132"/>
      <c r="L862" s="132"/>
      <c r="M862" s="132"/>
      <c r="N862" s="132"/>
    </row>
    <row r="863" spans="1:14" s="34" customFormat="1" ht="16.5" customHeight="1">
      <c r="A863" s="16"/>
      <c r="B863" s="16"/>
      <c r="C863" s="16"/>
      <c r="D863" s="191"/>
      <c r="E863" s="191"/>
      <c r="F863" s="191"/>
      <c r="G863" s="191"/>
      <c r="H863" s="191"/>
      <c r="I863" s="2">
        <v>292000</v>
      </c>
      <c r="J863" s="5"/>
      <c r="K863" s="5"/>
      <c r="L863" s="5"/>
      <c r="M863" s="5"/>
      <c r="N863" s="5">
        <f>I863+J863+K863+L863+M863</f>
        <v>292000</v>
      </c>
    </row>
    <row r="864" spans="1:14" s="34" customFormat="1" ht="16.5" customHeight="1">
      <c r="A864" s="16"/>
      <c r="B864" s="16"/>
      <c r="C864" s="16"/>
      <c r="D864" s="191"/>
      <c r="E864" s="191"/>
      <c r="F864" s="191"/>
      <c r="G864" s="191"/>
      <c r="H864" s="191"/>
      <c r="I864" s="189" t="s">
        <v>14</v>
      </c>
      <c r="J864" s="189"/>
      <c r="K864" s="189"/>
      <c r="L864" s="189"/>
      <c r="M864" s="189"/>
      <c r="N864" s="189"/>
    </row>
    <row r="865" spans="1:14" s="34" customFormat="1" ht="12.75" customHeight="1">
      <c r="A865" s="16"/>
      <c r="B865" s="16"/>
      <c r="C865" s="16" t="s">
        <v>55</v>
      </c>
      <c r="D865" s="191"/>
      <c r="E865" s="191"/>
      <c r="F865" s="191"/>
      <c r="G865" s="191"/>
      <c r="H865" s="191"/>
      <c r="I865" s="60" t="e">
        <f>SUMIF(#REF!,$C865,#REF!)</f>
        <v>#REF!</v>
      </c>
      <c r="J865" s="60" t="e">
        <f>SUMIF(#REF!,$C865,#REF!)</f>
        <v>#REF!</v>
      </c>
      <c r="K865" s="60" t="e">
        <f>SUMIF(#REF!,$C865,#REF!)</f>
        <v>#REF!</v>
      </c>
      <c r="L865" s="60" t="e">
        <f>SUMIF(#REF!,$C865,#REF!)</f>
        <v>#REF!</v>
      </c>
      <c r="M865" s="60" t="e">
        <f>SUMIF(#REF!,$C865,#REF!)</f>
        <v>#REF!</v>
      </c>
      <c r="N865" s="26" t="e">
        <f>I865+J865+K865+L865+M865</f>
        <v>#REF!</v>
      </c>
    </row>
    <row r="866" spans="1:14" s="34" customFormat="1" ht="14.25" customHeight="1">
      <c r="A866" s="16"/>
      <c r="B866" s="16"/>
      <c r="C866" s="16"/>
      <c r="D866" s="191"/>
      <c r="E866" s="191"/>
      <c r="F866" s="191"/>
      <c r="G866" s="191"/>
      <c r="H866" s="191"/>
      <c r="I866" s="190" t="s">
        <v>15</v>
      </c>
      <c r="J866" s="190"/>
      <c r="K866" s="190"/>
      <c r="L866" s="190"/>
      <c r="M866" s="190"/>
      <c r="N866" s="190"/>
    </row>
    <row r="867" spans="1:14" s="19" customFormat="1" ht="16.5" customHeight="1">
      <c r="A867" s="16"/>
      <c r="B867" s="16"/>
      <c r="C867" s="16"/>
      <c r="D867" s="191"/>
      <c r="E867" s="191"/>
      <c r="F867" s="191"/>
      <c r="G867" s="191"/>
      <c r="H867" s="191"/>
      <c r="I867" s="55" t="e">
        <f aca="true" t="shared" si="140" ref="I867:N867">I863+I865</f>
        <v>#REF!</v>
      </c>
      <c r="J867" s="55" t="e">
        <f t="shared" si="140"/>
        <v>#REF!</v>
      </c>
      <c r="K867" s="55" t="e">
        <f t="shared" si="140"/>
        <v>#REF!</v>
      </c>
      <c r="L867" s="55" t="e">
        <f t="shared" si="140"/>
        <v>#REF!</v>
      </c>
      <c r="M867" s="55" t="e">
        <f t="shared" si="140"/>
        <v>#REF!</v>
      </c>
      <c r="N867" s="55" t="e">
        <f t="shared" si="140"/>
        <v>#REF!</v>
      </c>
    </row>
    <row r="868" spans="1:14" s="34" customFormat="1" ht="15" customHeight="1">
      <c r="A868" s="16"/>
      <c r="B868" s="16"/>
      <c r="C868" s="16"/>
      <c r="D868" s="191" t="s">
        <v>31</v>
      </c>
      <c r="E868" s="191"/>
      <c r="F868" s="191"/>
      <c r="G868" s="191"/>
      <c r="H868" s="191"/>
      <c r="I868" s="132" t="s">
        <v>47</v>
      </c>
      <c r="J868" s="132"/>
      <c r="K868" s="132"/>
      <c r="L868" s="132"/>
      <c r="M868" s="132"/>
      <c r="N868" s="132"/>
    </row>
    <row r="869" spans="1:14" s="34" customFormat="1" ht="16.5" customHeight="1">
      <c r="A869" s="16"/>
      <c r="B869" s="16"/>
      <c r="C869" s="16"/>
      <c r="D869" s="191"/>
      <c r="E869" s="191"/>
      <c r="F869" s="191"/>
      <c r="G869" s="191"/>
      <c r="H869" s="191"/>
      <c r="I869" s="2">
        <v>10338000</v>
      </c>
      <c r="J869" s="5">
        <v>6458021</v>
      </c>
      <c r="K869" s="5">
        <v>2233000</v>
      </c>
      <c r="L869" s="5">
        <v>2233000</v>
      </c>
      <c r="M869" s="5">
        <v>2233000</v>
      </c>
      <c r="N869" s="5">
        <f>I869+J869+K869+L869+M869</f>
        <v>23495021</v>
      </c>
    </row>
    <row r="870" spans="1:14" s="34" customFormat="1" ht="16.5" customHeight="1">
      <c r="A870" s="16"/>
      <c r="B870" s="16"/>
      <c r="C870" s="16"/>
      <c r="D870" s="191"/>
      <c r="E870" s="191"/>
      <c r="F870" s="191"/>
      <c r="G870" s="191"/>
      <c r="H870" s="191"/>
      <c r="I870" s="189" t="s">
        <v>14</v>
      </c>
      <c r="J870" s="189"/>
      <c r="K870" s="189"/>
      <c r="L870" s="189"/>
      <c r="M870" s="189"/>
      <c r="N870" s="189"/>
    </row>
    <row r="871" spans="1:14" s="34" customFormat="1" ht="12.75" customHeight="1">
      <c r="A871" s="16"/>
      <c r="B871" s="16"/>
      <c r="C871" s="16" t="s">
        <v>56</v>
      </c>
      <c r="D871" s="191"/>
      <c r="E871" s="191"/>
      <c r="F871" s="191"/>
      <c r="G871" s="191"/>
      <c r="H871" s="191"/>
      <c r="I871" s="60" t="e">
        <f>SUMIF(#REF!,$C871,#REF!)</f>
        <v>#REF!</v>
      </c>
      <c r="J871" s="60" t="e">
        <f>SUMIF(#REF!,$C871,#REF!)</f>
        <v>#REF!</v>
      </c>
      <c r="K871" s="60" t="e">
        <f>SUMIF(#REF!,$C871,#REF!)</f>
        <v>#REF!</v>
      </c>
      <c r="L871" s="60" t="e">
        <f>SUMIF(#REF!,$C871,#REF!)</f>
        <v>#REF!</v>
      </c>
      <c r="M871" s="60" t="e">
        <f>SUMIF(#REF!,$C871,#REF!)</f>
        <v>#REF!</v>
      </c>
      <c r="N871" s="26" t="e">
        <f>I871+J871+K871+L871+M871</f>
        <v>#REF!</v>
      </c>
    </row>
    <row r="872" spans="1:14" s="34" customFormat="1" ht="14.25" customHeight="1">
      <c r="A872" s="16"/>
      <c r="B872" s="16"/>
      <c r="C872" s="16"/>
      <c r="D872" s="191"/>
      <c r="E872" s="191"/>
      <c r="F872" s="191"/>
      <c r="G872" s="191"/>
      <c r="H872" s="191"/>
      <c r="I872" s="190" t="s">
        <v>15</v>
      </c>
      <c r="J872" s="190"/>
      <c r="K872" s="190"/>
      <c r="L872" s="190"/>
      <c r="M872" s="190"/>
      <c r="N872" s="190"/>
    </row>
    <row r="873" spans="1:14" s="19" customFormat="1" ht="16.5" customHeight="1">
      <c r="A873" s="16"/>
      <c r="B873" s="16"/>
      <c r="C873" s="16"/>
      <c r="D873" s="191"/>
      <c r="E873" s="191"/>
      <c r="F873" s="191"/>
      <c r="G873" s="191"/>
      <c r="H873" s="191"/>
      <c r="I873" s="55" t="e">
        <f aca="true" t="shared" si="141" ref="I873:N873">I869+I871</f>
        <v>#REF!</v>
      </c>
      <c r="J873" s="55" t="e">
        <f t="shared" si="141"/>
        <v>#REF!</v>
      </c>
      <c r="K873" s="55" t="e">
        <f t="shared" si="141"/>
        <v>#REF!</v>
      </c>
      <c r="L873" s="55" t="e">
        <f t="shared" si="141"/>
        <v>#REF!</v>
      </c>
      <c r="M873" s="55" t="e">
        <f t="shared" si="141"/>
        <v>#REF!</v>
      </c>
      <c r="N873" s="55" t="e">
        <f t="shared" si="141"/>
        <v>#REF!</v>
      </c>
    </row>
    <row r="874" spans="1:14" s="34" customFormat="1" ht="15" customHeight="1">
      <c r="A874" s="16"/>
      <c r="B874" s="16"/>
      <c r="C874" s="16"/>
      <c r="D874" s="191" t="s">
        <v>32</v>
      </c>
      <c r="E874" s="191"/>
      <c r="F874" s="191"/>
      <c r="G874" s="191"/>
      <c r="H874" s="191"/>
      <c r="I874" s="132" t="s">
        <v>47</v>
      </c>
      <c r="J874" s="132"/>
      <c r="K874" s="132"/>
      <c r="L874" s="132"/>
      <c r="M874" s="132"/>
      <c r="N874" s="132"/>
    </row>
    <row r="875" spans="1:14" s="34" customFormat="1" ht="16.5" customHeight="1">
      <c r="A875" s="16"/>
      <c r="B875" s="16"/>
      <c r="C875" s="16"/>
      <c r="D875" s="191"/>
      <c r="E875" s="191"/>
      <c r="F875" s="191"/>
      <c r="G875" s="191"/>
      <c r="H875" s="191"/>
      <c r="I875" s="2">
        <v>1750000</v>
      </c>
      <c r="J875" s="5">
        <v>1200000</v>
      </c>
      <c r="K875" s="5"/>
      <c r="L875" s="5"/>
      <c r="M875" s="5"/>
      <c r="N875" s="5">
        <f>I875+J875+K875+L875+M875</f>
        <v>2950000</v>
      </c>
    </row>
    <row r="876" spans="1:14" s="34" customFormat="1" ht="16.5" customHeight="1">
      <c r="A876" s="16"/>
      <c r="B876" s="16"/>
      <c r="C876" s="16"/>
      <c r="D876" s="191"/>
      <c r="E876" s="191"/>
      <c r="F876" s="191"/>
      <c r="G876" s="191"/>
      <c r="H876" s="191"/>
      <c r="I876" s="189" t="s">
        <v>14</v>
      </c>
      <c r="J876" s="189"/>
      <c r="K876" s="189"/>
      <c r="L876" s="189"/>
      <c r="M876" s="189"/>
      <c r="N876" s="189"/>
    </row>
    <row r="877" spans="1:14" s="34" customFormat="1" ht="12.75" customHeight="1">
      <c r="A877" s="16"/>
      <c r="B877" s="16"/>
      <c r="C877" s="16" t="s">
        <v>57</v>
      </c>
      <c r="D877" s="191"/>
      <c r="E877" s="191"/>
      <c r="F877" s="191"/>
      <c r="G877" s="191"/>
      <c r="H877" s="191"/>
      <c r="I877" s="60" t="e">
        <f>SUMIF(#REF!,$C877,#REF!)</f>
        <v>#REF!</v>
      </c>
      <c r="J877" s="60" t="e">
        <f>SUMIF(#REF!,$C877,#REF!)</f>
        <v>#REF!</v>
      </c>
      <c r="K877" s="60" t="e">
        <f>SUMIF(#REF!,$C877,#REF!)</f>
        <v>#REF!</v>
      </c>
      <c r="L877" s="60" t="e">
        <f>SUMIF(#REF!,$C877,#REF!)</f>
        <v>#REF!</v>
      </c>
      <c r="M877" s="60" t="e">
        <f>SUMIF(#REF!,$C877,#REF!)</f>
        <v>#REF!</v>
      </c>
      <c r="N877" s="26" t="e">
        <f>I877+J877+K877+L877+M877</f>
        <v>#REF!</v>
      </c>
    </row>
    <row r="878" spans="1:14" s="34" customFormat="1" ht="14.25" customHeight="1">
      <c r="A878" s="16"/>
      <c r="B878" s="16"/>
      <c r="C878" s="16"/>
      <c r="D878" s="191"/>
      <c r="E878" s="191"/>
      <c r="F878" s="191"/>
      <c r="G878" s="191"/>
      <c r="H878" s="191"/>
      <c r="I878" s="190" t="s">
        <v>15</v>
      </c>
      <c r="J878" s="190"/>
      <c r="K878" s="190"/>
      <c r="L878" s="190"/>
      <c r="M878" s="190"/>
      <c r="N878" s="190"/>
    </row>
    <row r="879" spans="1:14" s="19" customFormat="1" ht="16.5" customHeight="1">
      <c r="A879" s="16"/>
      <c r="B879" s="16"/>
      <c r="C879" s="16"/>
      <c r="D879" s="191"/>
      <c r="E879" s="191"/>
      <c r="F879" s="191"/>
      <c r="G879" s="191"/>
      <c r="H879" s="191"/>
      <c r="I879" s="55" t="e">
        <f aca="true" t="shared" si="142" ref="I879:N879">I875+I877</f>
        <v>#REF!</v>
      </c>
      <c r="J879" s="55" t="e">
        <f t="shared" si="142"/>
        <v>#REF!</v>
      </c>
      <c r="K879" s="55" t="e">
        <f t="shared" si="142"/>
        <v>#REF!</v>
      </c>
      <c r="L879" s="55" t="e">
        <f t="shared" si="142"/>
        <v>#REF!</v>
      </c>
      <c r="M879" s="55" t="e">
        <f t="shared" si="142"/>
        <v>#REF!</v>
      </c>
      <c r="N879" s="55" t="e">
        <f t="shared" si="142"/>
        <v>#REF!</v>
      </c>
    </row>
    <row r="880" spans="1:14" s="34" customFormat="1" ht="15" customHeight="1">
      <c r="A880" s="16"/>
      <c r="B880" s="16"/>
      <c r="C880" s="16"/>
      <c r="D880" s="191" t="s">
        <v>33</v>
      </c>
      <c r="E880" s="191"/>
      <c r="F880" s="191"/>
      <c r="G880" s="191"/>
      <c r="H880" s="191"/>
      <c r="I880" s="132" t="s">
        <v>47</v>
      </c>
      <c r="J880" s="132"/>
      <c r="K880" s="132"/>
      <c r="L880" s="132"/>
      <c r="M880" s="132"/>
      <c r="N880" s="132"/>
    </row>
    <row r="881" spans="1:14" s="34" customFormat="1" ht="16.5" customHeight="1">
      <c r="A881" s="16"/>
      <c r="B881" s="16"/>
      <c r="C881" s="16"/>
      <c r="D881" s="191"/>
      <c r="E881" s="191"/>
      <c r="F881" s="191"/>
      <c r="G881" s="191"/>
      <c r="H881" s="191"/>
      <c r="I881" s="2">
        <v>14192372</v>
      </c>
      <c r="J881" s="5">
        <v>19913000</v>
      </c>
      <c r="K881" s="5">
        <v>23330000</v>
      </c>
      <c r="L881" s="5">
        <v>14340000</v>
      </c>
      <c r="M881" s="5">
        <v>1963000</v>
      </c>
      <c r="N881" s="5">
        <f>I881+J881+K881+L881+M881</f>
        <v>73738372</v>
      </c>
    </row>
    <row r="882" spans="1:14" s="34" customFormat="1" ht="16.5" customHeight="1">
      <c r="A882" s="16"/>
      <c r="B882" s="16"/>
      <c r="C882" s="16"/>
      <c r="D882" s="191"/>
      <c r="E882" s="191"/>
      <c r="F882" s="191"/>
      <c r="G882" s="191"/>
      <c r="H882" s="191"/>
      <c r="I882" s="189" t="s">
        <v>14</v>
      </c>
      <c r="J882" s="189"/>
      <c r="K882" s="189"/>
      <c r="L882" s="189"/>
      <c r="M882" s="189"/>
      <c r="N882" s="189"/>
    </row>
    <row r="883" spans="1:14" s="34" customFormat="1" ht="12.75" customHeight="1">
      <c r="A883" s="16"/>
      <c r="B883" s="16"/>
      <c r="C883" s="16" t="s">
        <v>58</v>
      </c>
      <c r="D883" s="191"/>
      <c r="E883" s="191"/>
      <c r="F883" s="191"/>
      <c r="G883" s="191"/>
      <c r="H883" s="191"/>
      <c r="I883" s="60" t="e">
        <f>SUMIF(#REF!,$C883,#REF!)</f>
        <v>#REF!</v>
      </c>
      <c r="J883" s="60" t="e">
        <f>SUMIF(#REF!,$C883,#REF!)</f>
        <v>#REF!</v>
      </c>
      <c r="K883" s="60" t="e">
        <f>SUMIF(#REF!,$C883,#REF!)</f>
        <v>#REF!</v>
      </c>
      <c r="L883" s="60" t="e">
        <f>SUMIF(#REF!,$C883,#REF!)</f>
        <v>#REF!</v>
      </c>
      <c r="M883" s="60" t="e">
        <f>SUMIF(#REF!,$C883,#REF!)</f>
        <v>#REF!</v>
      </c>
      <c r="N883" s="26" t="e">
        <f>I883+J883+K883+L883+M883</f>
        <v>#REF!</v>
      </c>
    </row>
    <row r="884" spans="1:14" s="34" customFormat="1" ht="14.25" customHeight="1">
      <c r="A884" s="16"/>
      <c r="B884" s="16"/>
      <c r="C884" s="16"/>
      <c r="D884" s="191"/>
      <c r="E884" s="191"/>
      <c r="F884" s="191"/>
      <c r="G884" s="191"/>
      <c r="H884" s="191"/>
      <c r="I884" s="190" t="s">
        <v>15</v>
      </c>
      <c r="J884" s="190"/>
      <c r="K884" s="190"/>
      <c r="L884" s="190"/>
      <c r="M884" s="190"/>
      <c r="N884" s="190"/>
    </row>
    <row r="885" spans="1:14" s="19" customFormat="1" ht="16.5" customHeight="1">
      <c r="A885" s="16"/>
      <c r="B885" s="16"/>
      <c r="C885" s="16"/>
      <c r="D885" s="191"/>
      <c r="E885" s="191"/>
      <c r="F885" s="191"/>
      <c r="G885" s="191"/>
      <c r="H885" s="191"/>
      <c r="I885" s="55" t="e">
        <f aca="true" t="shared" si="143" ref="I885:N885">I881+I883</f>
        <v>#REF!</v>
      </c>
      <c r="J885" s="55" t="e">
        <f t="shared" si="143"/>
        <v>#REF!</v>
      </c>
      <c r="K885" s="55" t="e">
        <f t="shared" si="143"/>
        <v>#REF!</v>
      </c>
      <c r="L885" s="55" t="e">
        <f t="shared" si="143"/>
        <v>#REF!</v>
      </c>
      <c r="M885" s="55" t="e">
        <f t="shared" si="143"/>
        <v>#REF!</v>
      </c>
      <c r="N885" s="55" t="e">
        <f t="shared" si="143"/>
        <v>#REF!</v>
      </c>
    </row>
    <row r="886" spans="1:14" s="34" customFormat="1" ht="15" customHeight="1">
      <c r="A886" s="16"/>
      <c r="B886" s="16"/>
      <c r="C886" s="16"/>
      <c r="D886" s="191" t="s">
        <v>34</v>
      </c>
      <c r="E886" s="191"/>
      <c r="F886" s="191"/>
      <c r="G886" s="191"/>
      <c r="H886" s="191"/>
      <c r="I886" s="132" t="s">
        <v>47</v>
      </c>
      <c r="J886" s="132"/>
      <c r="K886" s="132"/>
      <c r="L886" s="132"/>
      <c r="M886" s="132"/>
      <c r="N886" s="132"/>
    </row>
    <row r="887" spans="1:14" s="34" customFormat="1" ht="16.5" customHeight="1">
      <c r="A887" s="16"/>
      <c r="B887" s="16"/>
      <c r="C887" s="16"/>
      <c r="D887" s="191"/>
      <c r="E887" s="191"/>
      <c r="F887" s="191"/>
      <c r="G887" s="191"/>
      <c r="H887" s="191"/>
      <c r="I887" s="2"/>
      <c r="J887" s="5"/>
      <c r="K887" s="5"/>
      <c r="L887" s="5"/>
      <c r="M887" s="5"/>
      <c r="N887" s="5">
        <f>I887+J887+K887+L887+M887</f>
        <v>0</v>
      </c>
    </row>
    <row r="888" spans="1:14" s="34" customFormat="1" ht="16.5" customHeight="1">
      <c r="A888" s="16"/>
      <c r="B888" s="16"/>
      <c r="C888" s="16"/>
      <c r="D888" s="191"/>
      <c r="E888" s="191"/>
      <c r="F888" s="191"/>
      <c r="G888" s="191"/>
      <c r="H888" s="191"/>
      <c r="I888" s="189" t="s">
        <v>14</v>
      </c>
      <c r="J888" s="189"/>
      <c r="K888" s="189"/>
      <c r="L888" s="189"/>
      <c r="M888" s="189"/>
      <c r="N888" s="189"/>
    </row>
    <row r="889" spans="1:14" s="34" customFormat="1" ht="12.75" customHeight="1">
      <c r="A889" s="16"/>
      <c r="B889" s="16"/>
      <c r="C889" s="16" t="s">
        <v>49</v>
      </c>
      <c r="D889" s="191"/>
      <c r="E889" s="191"/>
      <c r="F889" s="191"/>
      <c r="G889" s="191"/>
      <c r="H889" s="191"/>
      <c r="I889" s="60" t="e">
        <f>SUMIF(#REF!,$C889,#REF!)</f>
        <v>#REF!</v>
      </c>
      <c r="J889" s="60" t="e">
        <f>SUMIF(#REF!,$C889,#REF!)</f>
        <v>#REF!</v>
      </c>
      <c r="K889" s="60" t="e">
        <f>SUMIF(#REF!,$C889,#REF!)</f>
        <v>#REF!</v>
      </c>
      <c r="L889" s="60" t="e">
        <f>SUMIF(#REF!,$C889,#REF!)</f>
        <v>#REF!</v>
      </c>
      <c r="M889" s="60" t="e">
        <f>SUMIF(#REF!,$C889,#REF!)</f>
        <v>#REF!</v>
      </c>
      <c r="N889" s="26" t="e">
        <f>I889+J889+K889+L889+M889</f>
        <v>#REF!</v>
      </c>
    </row>
    <row r="890" spans="1:14" s="34" customFormat="1" ht="14.25" customHeight="1">
      <c r="A890" s="16"/>
      <c r="B890" s="16"/>
      <c r="C890" s="16"/>
      <c r="D890" s="191"/>
      <c r="E890" s="191"/>
      <c r="F890" s="191"/>
      <c r="G890" s="191"/>
      <c r="H890" s="191"/>
      <c r="I890" s="190" t="s">
        <v>15</v>
      </c>
      <c r="J890" s="190"/>
      <c r="K890" s="190"/>
      <c r="L890" s="190"/>
      <c r="M890" s="190"/>
      <c r="N890" s="190"/>
    </row>
    <row r="891" spans="1:14" s="19" customFormat="1" ht="16.5" customHeight="1">
      <c r="A891" s="16"/>
      <c r="B891" s="16"/>
      <c r="C891" s="16"/>
      <c r="D891" s="191"/>
      <c r="E891" s="191"/>
      <c r="F891" s="191"/>
      <c r="G891" s="191"/>
      <c r="H891" s="191"/>
      <c r="I891" s="55" t="e">
        <f aca="true" t="shared" si="144" ref="I891:N891">I887+I889</f>
        <v>#REF!</v>
      </c>
      <c r="J891" s="55" t="e">
        <f t="shared" si="144"/>
        <v>#REF!</v>
      </c>
      <c r="K891" s="55" t="e">
        <f t="shared" si="144"/>
        <v>#REF!</v>
      </c>
      <c r="L891" s="55" t="e">
        <f t="shared" si="144"/>
        <v>#REF!</v>
      </c>
      <c r="M891" s="55" t="e">
        <f t="shared" si="144"/>
        <v>#REF!</v>
      </c>
      <c r="N891" s="55" t="e">
        <f t="shared" si="144"/>
        <v>#REF!</v>
      </c>
    </row>
    <row r="892" spans="1:14" s="34" customFormat="1" ht="15" customHeight="1">
      <c r="A892" s="16"/>
      <c r="B892" s="16"/>
      <c r="C892" s="16"/>
      <c r="D892" s="191" t="s">
        <v>35</v>
      </c>
      <c r="E892" s="191"/>
      <c r="F892" s="191"/>
      <c r="G892" s="191"/>
      <c r="H892" s="191"/>
      <c r="I892" s="132" t="s">
        <v>47</v>
      </c>
      <c r="J892" s="132"/>
      <c r="K892" s="132"/>
      <c r="L892" s="132"/>
      <c r="M892" s="132"/>
      <c r="N892" s="132"/>
    </row>
    <row r="893" spans="1:14" s="34" customFormat="1" ht="16.5" customHeight="1">
      <c r="A893" s="16"/>
      <c r="B893" s="16"/>
      <c r="C893" s="16"/>
      <c r="D893" s="191"/>
      <c r="E893" s="191"/>
      <c r="F893" s="191"/>
      <c r="G893" s="191"/>
      <c r="H893" s="191"/>
      <c r="I893" s="2">
        <v>21356303</v>
      </c>
      <c r="J893" s="5">
        <v>6502000</v>
      </c>
      <c r="K893" s="5">
        <v>3500000</v>
      </c>
      <c r="L893" s="5">
        <v>8900000</v>
      </c>
      <c r="M893" s="5">
        <v>10000000</v>
      </c>
      <c r="N893" s="5">
        <f>I893+J893+K893+L893+M893</f>
        <v>50258303</v>
      </c>
    </row>
    <row r="894" spans="1:14" s="34" customFormat="1" ht="16.5" customHeight="1">
      <c r="A894" s="16"/>
      <c r="B894" s="16"/>
      <c r="C894" s="16"/>
      <c r="D894" s="191"/>
      <c r="E894" s="191"/>
      <c r="F894" s="191"/>
      <c r="G894" s="191"/>
      <c r="H894" s="191"/>
      <c r="I894" s="189" t="s">
        <v>14</v>
      </c>
      <c r="J894" s="189"/>
      <c r="K894" s="189"/>
      <c r="L894" s="189"/>
      <c r="M894" s="189"/>
      <c r="N894" s="189"/>
    </row>
    <row r="895" spans="1:14" s="34" customFormat="1" ht="12.75" customHeight="1">
      <c r="A895" s="16"/>
      <c r="B895" s="16"/>
      <c r="C895" s="16" t="s">
        <v>59</v>
      </c>
      <c r="D895" s="191"/>
      <c r="E895" s="191"/>
      <c r="F895" s="191"/>
      <c r="G895" s="191"/>
      <c r="H895" s="191"/>
      <c r="I895" s="60" t="e">
        <f>SUMIF(#REF!,$C895,#REF!)</f>
        <v>#REF!</v>
      </c>
      <c r="J895" s="60" t="e">
        <f>SUMIF(#REF!,$C895,#REF!)</f>
        <v>#REF!</v>
      </c>
      <c r="K895" s="60" t="e">
        <f>SUMIF(#REF!,$C895,#REF!)</f>
        <v>#REF!</v>
      </c>
      <c r="L895" s="60" t="e">
        <f>SUMIF(#REF!,$C895,#REF!)</f>
        <v>#REF!</v>
      </c>
      <c r="M895" s="60" t="e">
        <f>SUMIF(#REF!,$C895,#REF!)</f>
        <v>#REF!</v>
      </c>
      <c r="N895" s="26" t="e">
        <f>I895+J895+K895+L895+M895</f>
        <v>#REF!</v>
      </c>
    </row>
    <row r="896" spans="1:14" s="34" customFormat="1" ht="14.25" customHeight="1">
      <c r="A896" s="16"/>
      <c r="B896" s="16"/>
      <c r="C896" s="16"/>
      <c r="D896" s="191"/>
      <c r="E896" s="191"/>
      <c r="F896" s="191"/>
      <c r="G896" s="191"/>
      <c r="H896" s="191"/>
      <c r="I896" s="190" t="s">
        <v>15</v>
      </c>
      <c r="J896" s="190"/>
      <c r="K896" s="190"/>
      <c r="L896" s="190"/>
      <c r="M896" s="190"/>
      <c r="N896" s="190"/>
    </row>
    <row r="897" spans="1:14" s="19" customFormat="1" ht="16.5" customHeight="1">
      <c r="A897" s="16"/>
      <c r="B897" s="16"/>
      <c r="C897" s="16"/>
      <c r="D897" s="191"/>
      <c r="E897" s="191"/>
      <c r="F897" s="191"/>
      <c r="G897" s="191"/>
      <c r="H897" s="191"/>
      <c r="I897" s="55" t="e">
        <f aca="true" t="shared" si="145" ref="I897:N897">I893+I895</f>
        <v>#REF!</v>
      </c>
      <c r="J897" s="55" t="e">
        <f t="shared" si="145"/>
        <v>#REF!</v>
      </c>
      <c r="K897" s="55" t="e">
        <f t="shared" si="145"/>
        <v>#REF!</v>
      </c>
      <c r="L897" s="55" t="e">
        <f t="shared" si="145"/>
        <v>#REF!</v>
      </c>
      <c r="M897" s="55" t="e">
        <f t="shared" si="145"/>
        <v>#REF!</v>
      </c>
      <c r="N897" s="55" t="e">
        <f t="shared" si="145"/>
        <v>#REF!</v>
      </c>
    </row>
    <row r="898" spans="1:14" s="19" customFormat="1" ht="27" customHeight="1">
      <c r="A898" s="16"/>
      <c r="B898" s="16"/>
      <c r="C898" s="16"/>
      <c r="D898" s="192" t="s">
        <v>81</v>
      </c>
      <c r="E898" s="192"/>
      <c r="F898" s="192"/>
      <c r="G898" s="192"/>
      <c r="H898" s="192"/>
      <c r="I898" s="192"/>
      <c r="J898" s="192"/>
      <c r="K898" s="192"/>
      <c r="L898" s="192"/>
      <c r="M898" s="192"/>
      <c r="N898" s="192"/>
    </row>
    <row r="899" spans="1:14" s="34" customFormat="1" ht="15" customHeight="1">
      <c r="A899" s="16"/>
      <c r="B899" s="16"/>
      <c r="C899" s="16"/>
      <c r="D899" s="191" t="s">
        <v>92</v>
      </c>
      <c r="E899" s="191"/>
      <c r="F899" s="191"/>
      <c r="G899" s="191"/>
      <c r="H899" s="191"/>
      <c r="I899" s="132" t="s">
        <v>47</v>
      </c>
      <c r="J899" s="132"/>
      <c r="K899" s="132"/>
      <c r="L899" s="132"/>
      <c r="M899" s="132"/>
      <c r="N899" s="132"/>
    </row>
    <row r="900" spans="1:14" s="34" customFormat="1" ht="16.5" customHeight="1">
      <c r="A900" s="16"/>
      <c r="B900" s="16"/>
      <c r="C900" s="16"/>
      <c r="D900" s="191"/>
      <c r="E900" s="191"/>
      <c r="F900" s="191"/>
      <c r="G900" s="191"/>
      <c r="H900" s="191"/>
      <c r="I900" s="2">
        <v>13645000</v>
      </c>
      <c r="J900" s="5">
        <v>8560000</v>
      </c>
      <c r="K900" s="5">
        <v>16060000</v>
      </c>
      <c r="L900" s="5">
        <v>17080000</v>
      </c>
      <c r="M900" s="5">
        <v>6801000</v>
      </c>
      <c r="N900" s="5">
        <f>I900+J900+K900+L900+M900</f>
        <v>62146000</v>
      </c>
    </row>
    <row r="901" spans="1:14" s="34" customFormat="1" ht="16.5" customHeight="1">
      <c r="A901" s="16"/>
      <c r="B901" s="16"/>
      <c r="C901" s="16"/>
      <c r="D901" s="191"/>
      <c r="E901" s="191"/>
      <c r="F901" s="191"/>
      <c r="G901" s="191"/>
      <c r="H901" s="191"/>
      <c r="I901" s="189" t="s">
        <v>14</v>
      </c>
      <c r="J901" s="189"/>
      <c r="K901" s="189"/>
      <c r="L901" s="189"/>
      <c r="M901" s="189"/>
      <c r="N901" s="189"/>
    </row>
    <row r="902" spans="1:14" s="34" customFormat="1" ht="12.75" customHeight="1">
      <c r="A902" s="16"/>
      <c r="B902" s="16"/>
      <c r="C902" s="16" t="s">
        <v>48</v>
      </c>
      <c r="D902" s="191"/>
      <c r="E902" s="191"/>
      <c r="F902" s="191"/>
      <c r="G902" s="191"/>
      <c r="H902" s="191"/>
      <c r="I902" s="60" t="e">
        <f>SUMIF(#REF!,$C902,#REF!)</f>
        <v>#REF!</v>
      </c>
      <c r="J902" s="60" t="e">
        <f>SUMIF(#REF!,$C902,#REF!)</f>
        <v>#REF!</v>
      </c>
      <c r="K902" s="60" t="e">
        <f>SUMIF(#REF!,$C902,#REF!)</f>
        <v>#REF!</v>
      </c>
      <c r="L902" s="60" t="e">
        <f>SUMIF(#REF!,$C902,#REF!)</f>
        <v>#REF!</v>
      </c>
      <c r="M902" s="60" t="e">
        <f>SUMIF(#REF!,$C902,#REF!)</f>
        <v>#REF!</v>
      </c>
      <c r="N902" s="26" t="e">
        <f>I902+J902+K902+L902+M902</f>
        <v>#REF!</v>
      </c>
    </row>
    <row r="903" spans="1:14" s="34" customFormat="1" ht="14.25" customHeight="1">
      <c r="A903" s="16"/>
      <c r="B903" s="16"/>
      <c r="C903" s="16"/>
      <c r="D903" s="191"/>
      <c r="E903" s="191"/>
      <c r="F903" s="191"/>
      <c r="G903" s="191"/>
      <c r="H903" s="191"/>
      <c r="I903" s="190" t="s">
        <v>15</v>
      </c>
      <c r="J903" s="190"/>
      <c r="K903" s="190"/>
      <c r="L903" s="190"/>
      <c r="M903" s="190"/>
      <c r="N903" s="190"/>
    </row>
    <row r="904" spans="1:14" s="19" customFormat="1" ht="16.5" customHeight="1">
      <c r="A904" s="16"/>
      <c r="B904" s="16"/>
      <c r="C904" s="16"/>
      <c r="D904" s="191"/>
      <c r="E904" s="191"/>
      <c r="F904" s="191"/>
      <c r="G904" s="191"/>
      <c r="H904" s="191"/>
      <c r="I904" s="55" t="e">
        <f aca="true" t="shared" si="146" ref="I904:N904">I900+I902</f>
        <v>#REF!</v>
      </c>
      <c r="J904" s="55" t="e">
        <f t="shared" si="146"/>
        <v>#REF!</v>
      </c>
      <c r="K904" s="55" t="e">
        <f t="shared" si="146"/>
        <v>#REF!</v>
      </c>
      <c r="L904" s="55" t="e">
        <f t="shared" si="146"/>
        <v>#REF!</v>
      </c>
      <c r="M904" s="55" t="e">
        <f t="shared" si="146"/>
        <v>#REF!</v>
      </c>
      <c r="N904" s="55" t="e">
        <f t="shared" si="146"/>
        <v>#REF!</v>
      </c>
    </row>
    <row r="905" spans="1:14" s="34" customFormat="1" ht="15" customHeight="1">
      <c r="A905" s="16"/>
      <c r="B905" s="16"/>
      <c r="C905" s="16"/>
      <c r="D905" s="191" t="s">
        <v>93</v>
      </c>
      <c r="E905" s="191"/>
      <c r="F905" s="191"/>
      <c r="G905" s="191"/>
      <c r="H905" s="191"/>
      <c r="I905" s="132" t="s">
        <v>47</v>
      </c>
      <c r="J905" s="132"/>
      <c r="K905" s="132"/>
      <c r="L905" s="132"/>
      <c r="M905" s="132"/>
      <c r="N905" s="132"/>
    </row>
    <row r="906" spans="1:14" s="34" customFormat="1" ht="16.5" customHeight="1">
      <c r="A906" s="16"/>
      <c r="B906" s="16"/>
      <c r="C906" s="16"/>
      <c r="D906" s="191"/>
      <c r="E906" s="191"/>
      <c r="F906" s="191"/>
      <c r="G906" s="191"/>
      <c r="H906" s="191"/>
      <c r="I906" s="2"/>
      <c r="J906" s="5"/>
      <c r="K906" s="5"/>
      <c r="L906" s="5"/>
      <c r="M906" s="5"/>
      <c r="N906" s="5">
        <f>I906+J906+K906+L906+M906</f>
        <v>0</v>
      </c>
    </row>
    <row r="907" spans="1:14" s="34" customFormat="1" ht="16.5" customHeight="1">
      <c r="A907" s="16"/>
      <c r="B907" s="16"/>
      <c r="C907" s="16"/>
      <c r="D907" s="191"/>
      <c r="E907" s="191"/>
      <c r="F907" s="191"/>
      <c r="G907" s="191"/>
      <c r="H907" s="191"/>
      <c r="I907" s="189" t="s">
        <v>14</v>
      </c>
      <c r="J907" s="189"/>
      <c r="K907" s="189"/>
      <c r="L907" s="189"/>
      <c r="M907" s="189"/>
      <c r="N907" s="189"/>
    </row>
    <row r="908" spans="1:14" s="34" customFormat="1" ht="12.75" customHeight="1">
      <c r="A908" s="16"/>
      <c r="B908" s="16"/>
      <c r="C908" s="16" t="s">
        <v>50</v>
      </c>
      <c r="D908" s="191"/>
      <c r="E908" s="191"/>
      <c r="F908" s="191"/>
      <c r="G908" s="191"/>
      <c r="H908" s="191"/>
      <c r="I908" s="60" t="e">
        <f>SUMIF(#REF!,$C908,#REF!)</f>
        <v>#REF!</v>
      </c>
      <c r="J908" s="60" t="e">
        <f>SUMIF(#REF!,$C908,#REF!)</f>
        <v>#REF!</v>
      </c>
      <c r="K908" s="60" t="e">
        <f>SUMIF(#REF!,$C908,#REF!)</f>
        <v>#REF!</v>
      </c>
      <c r="L908" s="60" t="e">
        <f>SUMIF(#REF!,$C908,#REF!)</f>
        <v>#REF!</v>
      </c>
      <c r="M908" s="60" t="e">
        <f>SUMIF(#REF!,$C908,#REF!)</f>
        <v>#REF!</v>
      </c>
      <c r="N908" s="26" t="e">
        <f>I908+J908+K908+L908+M908</f>
        <v>#REF!</v>
      </c>
    </row>
    <row r="909" spans="1:14" s="34" customFormat="1" ht="14.25" customHeight="1">
      <c r="A909" s="16"/>
      <c r="B909" s="16"/>
      <c r="C909" s="16"/>
      <c r="D909" s="191"/>
      <c r="E909" s="191"/>
      <c r="F909" s="191"/>
      <c r="G909" s="191"/>
      <c r="H909" s="191"/>
      <c r="I909" s="190" t="s">
        <v>15</v>
      </c>
      <c r="J909" s="190"/>
      <c r="K909" s="190"/>
      <c r="L909" s="190"/>
      <c r="M909" s="190"/>
      <c r="N909" s="190"/>
    </row>
    <row r="910" spans="1:14" s="19" customFormat="1" ht="16.5" customHeight="1">
      <c r="A910" s="16"/>
      <c r="B910" s="16"/>
      <c r="C910" s="16"/>
      <c r="D910" s="191"/>
      <c r="E910" s="191"/>
      <c r="F910" s="191"/>
      <c r="G910" s="191"/>
      <c r="H910" s="191"/>
      <c r="I910" s="55" t="e">
        <f aca="true" t="shared" si="147" ref="I910:N910">I906+I908</f>
        <v>#REF!</v>
      </c>
      <c r="J910" s="55" t="e">
        <f t="shared" si="147"/>
        <v>#REF!</v>
      </c>
      <c r="K910" s="55" t="e">
        <f t="shared" si="147"/>
        <v>#REF!</v>
      </c>
      <c r="L910" s="55" t="e">
        <f t="shared" si="147"/>
        <v>#REF!</v>
      </c>
      <c r="M910" s="55" t="e">
        <f t="shared" si="147"/>
        <v>#REF!</v>
      </c>
      <c r="N910" s="55" t="e">
        <f t="shared" si="147"/>
        <v>#REF!</v>
      </c>
    </row>
    <row r="911" spans="1:14" s="34" customFormat="1" ht="15" customHeight="1">
      <c r="A911" s="16"/>
      <c r="B911" s="16"/>
      <c r="C911" s="16"/>
      <c r="D911" s="191" t="s">
        <v>94</v>
      </c>
      <c r="E911" s="191"/>
      <c r="F911" s="191"/>
      <c r="G911" s="191"/>
      <c r="H911" s="191"/>
      <c r="I911" s="132" t="s">
        <v>47</v>
      </c>
      <c r="J911" s="132"/>
      <c r="K911" s="132"/>
      <c r="L911" s="132"/>
      <c r="M911" s="132"/>
      <c r="N911" s="132"/>
    </row>
    <row r="912" spans="1:14" s="34" customFormat="1" ht="16.5" customHeight="1">
      <c r="A912" s="16"/>
      <c r="B912" s="16"/>
      <c r="C912" s="16"/>
      <c r="D912" s="191"/>
      <c r="E912" s="191"/>
      <c r="F912" s="191"/>
      <c r="G912" s="191"/>
      <c r="H912" s="191"/>
      <c r="I912" s="2">
        <v>920000</v>
      </c>
      <c r="J912" s="5">
        <v>1000000</v>
      </c>
      <c r="K912" s="5">
        <v>2000000</v>
      </c>
      <c r="L912" s="5"/>
      <c r="M912" s="5"/>
      <c r="N912" s="5">
        <f>I912+J912+K912+L912+M912</f>
        <v>3920000</v>
      </c>
    </row>
    <row r="913" spans="1:14" s="34" customFormat="1" ht="16.5" customHeight="1">
      <c r="A913" s="16"/>
      <c r="B913" s="16"/>
      <c r="C913" s="16"/>
      <c r="D913" s="191"/>
      <c r="E913" s="191"/>
      <c r="F913" s="191"/>
      <c r="G913" s="191"/>
      <c r="H913" s="191"/>
      <c r="I913" s="189" t="s">
        <v>14</v>
      </c>
      <c r="J913" s="189"/>
      <c r="K913" s="189"/>
      <c r="L913" s="189"/>
      <c r="M913" s="189"/>
      <c r="N913" s="189"/>
    </row>
    <row r="914" spans="1:14" s="34" customFormat="1" ht="12.75" customHeight="1">
      <c r="A914" s="16"/>
      <c r="B914" s="16"/>
      <c r="C914" s="16" t="s">
        <v>51</v>
      </c>
      <c r="D914" s="191"/>
      <c r="E914" s="191"/>
      <c r="F914" s="191"/>
      <c r="G914" s="191"/>
      <c r="H914" s="191"/>
      <c r="I914" s="60" t="e">
        <f>SUMIF(#REF!,$C914,#REF!)</f>
        <v>#REF!</v>
      </c>
      <c r="J914" s="60" t="e">
        <f>SUMIF(#REF!,$C914,#REF!)</f>
        <v>#REF!</v>
      </c>
      <c r="K914" s="60" t="e">
        <f>SUMIF(#REF!,$C914,#REF!)</f>
        <v>#REF!</v>
      </c>
      <c r="L914" s="60" t="e">
        <f>SUMIF(#REF!,$C914,#REF!)</f>
        <v>#REF!</v>
      </c>
      <c r="M914" s="60" t="e">
        <f>SUMIF(#REF!,$C914,#REF!)</f>
        <v>#REF!</v>
      </c>
      <c r="N914" s="26" t="e">
        <f>I914+J914+K914+L914+M914</f>
        <v>#REF!</v>
      </c>
    </row>
    <row r="915" spans="1:14" s="34" customFormat="1" ht="14.25" customHeight="1">
      <c r="A915" s="16"/>
      <c r="B915" s="16"/>
      <c r="C915" s="16"/>
      <c r="D915" s="191"/>
      <c r="E915" s="191"/>
      <c r="F915" s="191"/>
      <c r="G915" s="191"/>
      <c r="H915" s="191"/>
      <c r="I915" s="190" t="s">
        <v>15</v>
      </c>
      <c r="J915" s="190"/>
      <c r="K915" s="190"/>
      <c r="L915" s="190"/>
      <c r="M915" s="190"/>
      <c r="N915" s="190"/>
    </row>
    <row r="916" spans="1:14" s="19" customFormat="1" ht="16.5" customHeight="1">
      <c r="A916" s="16"/>
      <c r="B916" s="16"/>
      <c r="C916" s="16"/>
      <c r="D916" s="191"/>
      <c r="E916" s="191"/>
      <c r="F916" s="191"/>
      <c r="G916" s="191"/>
      <c r="H916" s="191"/>
      <c r="I916" s="55" t="e">
        <f aca="true" t="shared" si="148" ref="I916:N916">I912+I914</f>
        <v>#REF!</v>
      </c>
      <c r="J916" s="55" t="e">
        <f t="shared" si="148"/>
        <v>#REF!</v>
      </c>
      <c r="K916" s="55" t="e">
        <f t="shared" si="148"/>
        <v>#REF!</v>
      </c>
      <c r="L916" s="55" t="e">
        <f t="shared" si="148"/>
        <v>#REF!</v>
      </c>
      <c r="M916" s="55" t="e">
        <f t="shared" si="148"/>
        <v>#REF!</v>
      </c>
      <c r="N916" s="55" t="e">
        <f t="shared" si="148"/>
        <v>#REF!</v>
      </c>
    </row>
    <row r="917" spans="1:14" s="34" customFormat="1" ht="15" customHeight="1">
      <c r="A917" s="16"/>
      <c r="B917" s="16"/>
      <c r="C917" s="16"/>
      <c r="D917" s="191" t="s">
        <v>95</v>
      </c>
      <c r="E917" s="191"/>
      <c r="F917" s="191"/>
      <c r="G917" s="191"/>
      <c r="H917" s="191"/>
      <c r="I917" s="132" t="s">
        <v>47</v>
      </c>
      <c r="J917" s="132"/>
      <c r="K917" s="132"/>
      <c r="L917" s="132"/>
      <c r="M917" s="132"/>
      <c r="N917" s="132"/>
    </row>
    <row r="918" spans="1:14" s="34" customFormat="1" ht="16.5" customHeight="1">
      <c r="A918" s="16"/>
      <c r="B918" s="16"/>
      <c r="C918" s="16"/>
      <c r="D918" s="191"/>
      <c r="E918" s="191"/>
      <c r="F918" s="191"/>
      <c r="G918" s="191"/>
      <c r="H918" s="191"/>
      <c r="I918" s="2"/>
      <c r="J918" s="5"/>
      <c r="K918" s="5"/>
      <c r="L918" s="5"/>
      <c r="M918" s="5"/>
      <c r="N918" s="5">
        <f>I918+J918+K918+L918+M918</f>
        <v>0</v>
      </c>
    </row>
    <row r="919" spans="1:14" s="34" customFormat="1" ht="16.5" customHeight="1">
      <c r="A919" s="16"/>
      <c r="B919" s="16"/>
      <c r="C919" s="16"/>
      <c r="D919" s="191"/>
      <c r="E919" s="191"/>
      <c r="F919" s="191"/>
      <c r="G919" s="191"/>
      <c r="H919" s="191"/>
      <c r="I919" s="189" t="s">
        <v>14</v>
      </c>
      <c r="J919" s="189"/>
      <c r="K919" s="189"/>
      <c r="L919" s="189"/>
      <c r="M919" s="189"/>
      <c r="N919" s="189"/>
    </row>
    <row r="920" spans="1:14" s="34" customFormat="1" ht="12.75" customHeight="1">
      <c r="A920" s="16"/>
      <c r="B920" s="16"/>
      <c r="C920" s="16" t="s">
        <v>52</v>
      </c>
      <c r="D920" s="191"/>
      <c r="E920" s="191"/>
      <c r="F920" s="191"/>
      <c r="G920" s="191"/>
      <c r="H920" s="191"/>
      <c r="I920" s="60" t="e">
        <f>SUMIF(#REF!,$C920,#REF!)</f>
        <v>#REF!</v>
      </c>
      <c r="J920" s="60" t="e">
        <f>SUMIF(#REF!,$C920,#REF!)</f>
        <v>#REF!</v>
      </c>
      <c r="K920" s="60" t="e">
        <f>SUMIF(#REF!,$C920,#REF!)</f>
        <v>#REF!</v>
      </c>
      <c r="L920" s="60" t="e">
        <f>SUMIF(#REF!,$C920,#REF!)</f>
        <v>#REF!</v>
      </c>
      <c r="M920" s="60" t="e">
        <f>SUMIF(#REF!,$C920,#REF!)</f>
        <v>#REF!</v>
      </c>
      <c r="N920" s="60" t="e">
        <f>SUMIF(#REF!,$C920,#REF!)</f>
        <v>#REF!</v>
      </c>
    </row>
    <row r="921" spans="1:14" s="34" customFormat="1" ht="14.25" customHeight="1">
      <c r="A921" s="16"/>
      <c r="B921" s="16"/>
      <c r="C921" s="16"/>
      <c r="D921" s="191"/>
      <c r="E921" s="191"/>
      <c r="F921" s="191"/>
      <c r="G921" s="191"/>
      <c r="H921" s="191"/>
      <c r="I921" s="190" t="s">
        <v>15</v>
      </c>
      <c r="J921" s="190"/>
      <c r="K921" s="190"/>
      <c r="L921" s="190"/>
      <c r="M921" s="190"/>
      <c r="N921" s="190"/>
    </row>
    <row r="922" spans="1:14" s="19" customFormat="1" ht="16.5" customHeight="1">
      <c r="A922" s="16"/>
      <c r="B922" s="16"/>
      <c r="C922" s="16"/>
      <c r="D922" s="191"/>
      <c r="E922" s="191"/>
      <c r="F922" s="191"/>
      <c r="G922" s="191"/>
      <c r="H922" s="191"/>
      <c r="I922" s="55" t="e">
        <f aca="true" t="shared" si="149" ref="I922:N922">I918+I920</f>
        <v>#REF!</v>
      </c>
      <c r="J922" s="55" t="e">
        <f t="shared" si="149"/>
        <v>#REF!</v>
      </c>
      <c r="K922" s="55" t="e">
        <f t="shared" si="149"/>
        <v>#REF!</v>
      </c>
      <c r="L922" s="55" t="e">
        <f t="shared" si="149"/>
        <v>#REF!</v>
      </c>
      <c r="M922" s="55" t="e">
        <f t="shared" si="149"/>
        <v>#REF!</v>
      </c>
      <c r="N922" s="55" t="e">
        <f t="shared" si="149"/>
        <v>#REF!</v>
      </c>
    </row>
    <row r="923" spans="1:14" s="34" customFormat="1" ht="15" customHeight="1">
      <c r="A923" s="16"/>
      <c r="B923" s="16"/>
      <c r="C923" s="16"/>
      <c r="D923" s="191" t="s">
        <v>96</v>
      </c>
      <c r="E923" s="191"/>
      <c r="F923" s="191"/>
      <c r="G923" s="191"/>
      <c r="H923" s="191"/>
      <c r="I923" s="132" t="s">
        <v>47</v>
      </c>
      <c r="J923" s="132"/>
      <c r="K923" s="132"/>
      <c r="L923" s="132"/>
      <c r="M923" s="132"/>
      <c r="N923" s="132"/>
    </row>
    <row r="924" spans="1:14" s="34" customFormat="1" ht="16.5" customHeight="1">
      <c r="A924" s="16"/>
      <c r="B924" s="16"/>
      <c r="C924" s="16"/>
      <c r="D924" s="191"/>
      <c r="E924" s="191"/>
      <c r="F924" s="191"/>
      <c r="G924" s="191"/>
      <c r="H924" s="191"/>
      <c r="I924" s="2">
        <v>1065000</v>
      </c>
      <c r="J924" s="5">
        <v>3300000</v>
      </c>
      <c r="K924" s="5">
        <v>3180000</v>
      </c>
      <c r="L924" s="5">
        <v>100000</v>
      </c>
      <c r="M924" s="5">
        <v>700000</v>
      </c>
      <c r="N924" s="5">
        <f>I924+J924+K924+L924+M924</f>
        <v>8345000</v>
      </c>
    </row>
    <row r="925" spans="1:14" s="34" customFormat="1" ht="16.5" customHeight="1">
      <c r="A925" s="16"/>
      <c r="B925" s="16"/>
      <c r="C925" s="16"/>
      <c r="D925" s="191"/>
      <c r="E925" s="191"/>
      <c r="F925" s="191"/>
      <c r="G925" s="191"/>
      <c r="H925" s="191"/>
      <c r="I925" s="189" t="s">
        <v>14</v>
      </c>
      <c r="J925" s="189"/>
      <c r="K925" s="189"/>
      <c r="L925" s="189"/>
      <c r="M925" s="189"/>
      <c r="N925" s="189"/>
    </row>
    <row r="926" spans="1:14" s="34" customFormat="1" ht="12.75" customHeight="1">
      <c r="A926" s="16"/>
      <c r="B926" s="16"/>
      <c r="C926" s="16" t="s">
        <v>53</v>
      </c>
      <c r="D926" s="191"/>
      <c r="E926" s="191"/>
      <c r="F926" s="191"/>
      <c r="G926" s="191"/>
      <c r="H926" s="191"/>
      <c r="I926" s="60" t="e">
        <f>SUMIF(#REF!,$C926,#REF!)</f>
        <v>#REF!</v>
      </c>
      <c r="J926" s="60" t="e">
        <f>SUMIF(#REF!,$C926,#REF!)</f>
        <v>#REF!</v>
      </c>
      <c r="K926" s="60" t="e">
        <f>SUMIF(#REF!,$C926,#REF!)</f>
        <v>#REF!</v>
      </c>
      <c r="L926" s="60" t="e">
        <f>SUMIF(#REF!,$C926,#REF!)</f>
        <v>#REF!</v>
      </c>
      <c r="M926" s="60" t="e">
        <f>SUMIF(#REF!,$C926,#REF!)</f>
        <v>#REF!</v>
      </c>
      <c r="N926" s="60" t="e">
        <f>SUMIF(#REF!,$C926,#REF!)</f>
        <v>#REF!</v>
      </c>
    </row>
    <row r="927" spans="1:14" s="34" customFormat="1" ht="14.25" customHeight="1">
      <c r="A927" s="16"/>
      <c r="B927" s="16"/>
      <c r="C927" s="16"/>
      <c r="D927" s="191"/>
      <c r="E927" s="191"/>
      <c r="F927" s="191"/>
      <c r="G927" s="191"/>
      <c r="H927" s="191"/>
      <c r="I927" s="190" t="s">
        <v>15</v>
      </c>
      <c r="J927" s="190"/>
      <c r="K927" s="190"/>
      <c r="L927" s="190"/>
      <c r="M927" s="190"/>
      <c r="N927" s="190"/>
    </row>
    <row r="928" spans="1:14" s="19" customFormat="1" ht="16.5" customHeight="1">
      <c r="A928" s="16"/>
      <c r="B928" s="16"/>
      <c r="C928" s="16"/>
      <c r="D928" s="191"/>
      <c r="E928" s="191"/>
      <c r="F928" s="191"/>
      <c r="G928" s="191"/>
      <c r="H928" s="191"/>
      <c r="I928" s="55" t="e">
        <f aca="true" t="shared" si="150" ref="I928:N928">I924+I926</f>
        <v>#REF!</v>
      </c>
      <c r="J928" s="55" t="e">
        <f t="shared" si="150"/>
        <v>#REF!</v>
      </c>
      <c r="K928" s="55" t="e">
        <f t="shared" si="150"/>
        <v>#REF!</v>
      </c>
      <c r="L928" s="55" t="e">
        <f t="shared" si="150"/>
        <v>#REF!</v>
      </c>
      <c r="M928" s="55" t="e">
        <f t="shared" si="150"/>
        <v>#REF!</v>
      </c>
      <c r="N928" s="55" t="e">
        <f t="shared" si="150"/>
        <v>#REF!</v>
      </c>
    </row>
    <row r="929" spans="1:14" s="34" customFormat="1" ht="15" customHeight="1">
      <c r="A929" s="16"/>
      <c r="B929" s="16"/>
      <c r="C929" s="16"/>
      <c r="D929" s="191" t="s">
        <v>97</v>
      </c>
      <c r="E929" s="191"/>
      <c r="F929" s="191"/>
      <c r="G929" s="191"/>
      <c r="H929" s="191"/>
      <c r="I929" s="132" t="s">
        <v>47</v>
      </c>
      <c r="J929" s="132"/>
      <c r="K929" s="132"/>
      <c r="L929" s="132"/>
      <c r="M929" s="132"/>
      <c r="N929" s="132"/>
    </row>
    <row r="930" spans="1:14" s="34" customFormat="1" ht="16.5" customHeight="1">
      <c r="A930" s="16"/>
      <c r="B930" s="16"/>
      <c r="C930" s="16"/>
      <c r="D930" s="191"/>
      <c r="E930" s="191"/>
      <c r="F930" s="191"/>
      <c r="G930" s="191"/>
      <c r="H930" s="191"/>
      <c r="I930" s="2">
        <v>12000</v>
      </c>
      <c r="J930" s="5"/>
      <c r="K930" s="5"/>
      <c r="L930" s="5"/>
      <c r="M930" s="5">
        <v>300000</v>
      </c>
      <c r="N930" s="5">
        <f>I930+J930+K930+L930+M930</f>
        <v>312000</v>
      </c>
    </row>
    <row r="931" spans="1:14" s="34" customFormat="1" ht="16.5" customHeight="1">
      <c r="A931" s="16"/>
      <c r="B931" s="16"/>
      <c r="C931" s="16"/>
      <c r="D931" s="191"/>
      <c r="E931" s="191"/>
      <c r="F931" s="191"/>
      <c r="G931" s="191"/>
      <c r="H931" s="191"/>
      <c r="I931" s="189" t="s">
        <v>14</v>
      </c>
      <c r="J931" s="189"/>
      <c r="K931" s="189"/>
      <c r="L931" s="189"/>
      <c r="M931" s="189"/>
      <c r="N931" s="189"/>
    </row>
    <row r="932" spans="1:14" s="34" customFormat="1" ht="12.75" customHeight="1">
      <c r="A932" s="16"/>
      <c r="B932" s="16"/>
      <c r="C932" s="16" t="s">
        <v>54</v>
      </c>
      <c r="D932" s="191"/>
      <c r="E932" s="191"/>
      <c r="F932" s="191"/>
      <c r="G932" s="191"/>
      <c r="H932" s="191"/>
      <c r="I932" s="60" t="e">
        <f>SUMIF(#REF!,$C932,#REF!)</f>
        <v>#REF!</v>
      </c>
      <c r="J932" s="60" t="e">
        <f>SUMIF(#REF!,$C932,#REF!)</f>
        <v>#REF!</v>
      </c>
      <c r="K932" s="60" t="e">
        <f>SUMIF(#REF!,$C932,#REF!)</f>
        <v>#REF!</v>
      </c>
      <c r="L932" s="60" t="e">
        <f>SUMIF(#REF!,$C932,#REF!)</f>
        <v>#REF!</v>
      </c>
      <c r="M932" s="60" t="e">
        <f>SUMIF(#REF!,$C932,#REF!)</f>
        <v>#REF!</v>
      </c>
      <c r="N932" s="60" t="e">
        <f>SUMIF(#REF!,$C932,#REF!)</f>
        <v>#REF!</v>
      </c>
    </row>
    <row r="933" spans="1:14" s="34" customFormat="1" ht="14.25" customHeight="1">
      <c r="A933" s="16"/>
      <c r="B933" s="16"/>
      <c r="C933" s="16"/>
      <c r="D933" s="191"/>
      <c r="E933" s="191"/>
      <c r="F933" s="191"/>
      <c r="G933" s="191"/>
      <c r="H933" s="191"/>
      <c r="I933" s="190" t="s">
        <v>15</v>
      </c>
      <c r="J933" s="190"/>
      <c r="K933" s="190"/>
      <c r="L933" s="190"/>
      <c r="M933" s="190"/>
      <c r="N933" s="190"/>
    </row>
    <row r="934" spans="1:14" s="19" customFormat="1" ht="16.5" customHeight="1">
      <c r="A934" s="16"/>
      <c r="B934" s="16"/>
      <c r="C934" s="16"/>
      <c r="D934" s="191"/>
      <c r="E934" s="191"/>
      <c r="F934" s="191"/>
      <c r="G934" s="191"/>
      <c r="H934" s="191"/>
      <c r="I934" s="55" t="e">
        <f aca="true" t="shared" si="151" ref="I934:N934">I930+I932</f>
        <v>#REF!</v>
      </c>
      <c r="J934" s="55" t="e">
        <f t="shared" si="151"/>
        <v>#REF!</v>
      </c>
      <c r="K934" s="55" t="e">
        <f t="shared" si="151"/>
        <v>#REF!</v>
      </c>
      <c r="L934" s="55" t="e">
        <f t="shared" si="151"/>
        <v>#REF!</v>
      </c>
      <c r="M934" s="55" t="e">
        <f t="shared" si="151"/>
        <v>#REF!</v>
      </c>
      <c r="N934" s="55" t="e">
        <f t="shared" si="151"/>
        <v>#REF!</v>
      </c>
    </row>
    <row r="935" spans="1:14" s="34" customFormat="1" ht="15" customHeight="1">
      <c r="A935" s="16"/>
      <c r="B935" s="16"/>
      <c r="C935" s="16"/>
      <c r="D935" s="191" t="s">
        <v>98</v>
      </c>
      <c r="E935" s="191"/>
      <c r="F935" s="191"/>
      <c r="G935" s="191"/>
      <c r="H935" s="191"/>
      <c r="I935" s="132" t="s">
        <v>47</v>
      </c>
      <c r="J935" s="132"/>
      <c r="K935" s="132"/>
      <c r="L935" s="132"/>
      <c r="M935" s="132"/>
      <c r="N935" s="132"/>
    </row>
    <row r="936" spans="1:14" s="34" customFormat="1" ht="16.5" customHeight="1">
      <c r="A936" s="16"/>
      <c r="B936" s="16"/>
      <c r="C936" s="16"/>
      <c r="D936" s="191"/>
      <c r="E936" s="191"/>
      <c r="F936" s="191"/>
      <c r="G936" s="191"/>
      <c r="H936" s="191"/>
      <c r="I936" s="2">
        <v>1365000</v>
      </c>
      <c r="J936" s="5">
        <v>1000000</v>
      </c>
      <c r="K936" s="5">
        <v>1650000</v>
      </c>
      <c r="L936" s="5">
        <v>750000</v>
      </c>
      <c r="M936" s="5"/>
      <c r="N936" s="5">
        <f>I936+J936+K936+L936+M936</f>
        <v>4765000</v>
      </c>
    </row>
    <row r="937" spans="1:14" s="34" customFormat="1" ht="16.5" customHeight="1">
      <c r="A937" s="16"/>
      <c r="B937" s="16"/>
      <c r="C937" s="16"/>
      <c r="D937" s="191"/>
      <c r="E937" s="191"/>
      <c r="F937" s="191"/>
      <c r="G937" s="191"/>
      <c r="H937" s="191"/>
      <c r="I937" s="189" t="s">
        <v>14</v>
      </c>
      <c r="J937" s="189"/>
      <c r="K937" s="189"/>
      <c r="L937" s="189"/>
      <c r="M937" s="189"/>
      <c r="N937" s="189"/>
    </row>
    <row r="938" spans="1:14" s="34" customFormat="1" ht="12.75" customHeight="1">
      <c r="A938" s="16"/>
      <c r="B938" s="16"/>
      <c r="C938" s="16" t="s">
        <v>55</v>
      </c>
      <c r="D938" s="191"/>
      <c r="E938" s="191"/>
      <c r="F938" s="191"/>
      <c r="G938" s="191"/>
      <c r="H938" s="191"/>
      <c r="I938" s="60" t="e">
        <f>SUMIF(#REF!,$C938,#REF!)</f>
        <v>#REF!</v>
      </c>
      <c r="J938" s="60" t="e">
        <f>SUMIF(#REF!,$C938,#REF!)</f>
        <v>#REF!</v>
      </c>
      <c r="K938" s="60" t="e">
        <f>SUMIF(#REF!,$C938,#REF!)</f>
        <v>#REF!</v>
      </c>
      <c r="L938" s="60" t="e">
        <f>SUMIF(#REF!,$C938,#REF!)</f>
        <v>#REF!</v>
      </c>
      <c r="M938" s="60" t="e">
        <f>SUMIF(#REF!,$C938,#REF!)</f>
        <v>#REF!</v>
      </c>
      <c r="N938" s="60" t="e">
        <f>SUMIF(#REF!,$C938,#REF!)</f>
        <v>#REF!</v>
      </c>
    </row>
    <row r="939" spans="1:14" s="34" customFormat="1" ht="14.25" customHeight="1">
      <c r="A939" s="16"/>
      <c r="B939" s="16"/>
      <c r="C939" s="16"/>
      <c r="D939" s="191"/>
      <c r="E939" s="191"/>
      <c r="F939" s="191"/>
      <c r="G939" s="191"/>
      <c r="H939" s="191"/>
      <c r="I939" s="190" t="s">
        <v>15</v>
      </c>
      <c r="J939" s="190"/>
      <c r="K939" s="190"/>
      <c r="L939" s="190"/>
      <c r="M939" s="190"/>
      <c r="N939" s="190"/>
    </row>
    <row r="940" spans="1:14" s="19" customFormat="1" ht="16.5" customHeight="1">
      <c r="A940" s="16"/>
      <c r="B940" s="16"/>
      <c r="C940" s="16"/>
      <c r="D940" s="191"/>
      <c r="E940" s="191"/>
      <c r="F940" s="191"/>
      <c r="G940" s="191"/>
      <c r="H940" s="191"/>
      <c r="I940" s="55" t="e">
        <f aca="true" t="shared" si="152" ref="I940:N940">I936+I938</f>
        <v>#REF!</v>
      </c>
      <c r="J940" s="55" t="e">
        <f t="shared" si="152"/>
        <v>#REF!</v>
      </c>
      <c r="K940" s="55" t="e">
        <f t="shared" si="152"/>
        <v>#REF!</v>
      </c>
      <c r="L940" s="55" t="e">
        <f t="shared" si="152"/>
        <v>#REF!</v>
      </c>
      <c r="M940" s="55" t="e">
        <f t="shared" si="152"/>
        <v>#REF!</v>
      </c>
      <c r="N940" s="55" t="e">
        <f t="shared" si="152"/>
        <v>#REF!</v>
      </c>
    </row>
    <row r="941" spans="1:14" s="34" customFormat="1" ht="15" customHeight="1">
      <c r="A941" s="16"/>
      <c r="B941" s="16"/>
      <c r="C941" s="16"/>
      <c r="D941" s="191" t="s">
        <v>31</v>
      </c>
      <c r="E941" s="191"/>
      <c r="F941" s="191"/>
      <c r="G941" s="191"/>
      <c r="H941" s="191"/>
      <c r="I941" s="132" t="s">
        <v>47</v>
      </c>
      <c r="J941" s="132"/>
      <c r="K941" s="132"/>
      <c r="L941" s="132"/>
      <c r="M941" s="132"/>
      <c r="N941" s="132"/>
    </row>
    <row r="942" spans="1:14" s="34" customFormat="1" ht="16.5" customHeight="1">
      <c r="A942" s="16"/>
      <c r="B942" s="16"/>
      <c r="C942" s="16"/>
      <c r="D942" s="191"/>
      <c r="E942" s="191"/>
      <c r="F942" s="191"/>
      <c r="G942" s="191"/>
      <c r="H942" s="191"/>
      <c r="I942" s="2">
        <v>13490000</v>
      </c>
      <c r="J942" s="5">
        <v>18780000</v>
      </c>
      <c r="K942" s="5">
        <v>11159000</v>
      </c>
      <c r="L942" s="5">
        <v>13090000</v>
      </c>
      <c r="M942" s="5">
        <v>8424000</v>
      </c>
      <c r="N942" s="5">
        <f>I942+J942+K942+L942+M942</f>
        <v>64943000</v>
      </c>
    </row>
    <row r="943" spans="1:14" s="34" customFormat="1" ht="16.5" customHeight="1">
      <c r="A943" s="16"/>
      <c r="B943" s="16"/>
      <c r="C943" s="16"/>
      <c r="D943" s="191"/>
      <c r="E943" s="191"/>
      <c r="F943" s="191"/>
      <c r="G943" s="191"/>
      <c r="H943" s="191"/>
      <c r="I943" s="189" t="s">
        <v>14</v>
      </c>
      <c r="J943" s="189"/>
      <c r="K943" s="189"/>
      <c r="L943" s="189"/>
      <c r="M943" s="189"/>
      <c r="N943" s="189"/>
    </row>
    <row r="944" spans="1:14" s="34" customFormat="1" ht="12.75" customHeight="1">
      <c r="A944" s="16"/>
      <c r="B944" s="16"/>
      <c r="C944" s="16" t="s">
        <v>56</v>
      </c>
      <c r="D944" s="191"/>
      <c r="E944" s="191"/>
      <c r="F944" s="191"/>
      <c r="G944" s="191"/>
      <c r="H944" s="191"/>
      <c r="I944" s="60" t="e">
        <f>SUMIF(#REF!,$C944,#REF!)</f>
        <v>#REF!</v>
      </c>
      <c r="J944" s="60" t="e">
        <f>SUMIF(#REF!,$C944,#REF!)</f>
        <v>#REF!</v>
      </c>
      <c r="K944" s="60" t="e">
        <f>SUMIF(#REF!,$C944,#REF!)</f>
        <v>#REF!</v>
      </c>
      <c r="L944" s="60" t="e">
        <f>SUMIF(#REF!,$C944,#REF!)</f>
        <v>#REF!</v>
      </c>
      <c r="M944" s="60" t="e">
        <f>SUMIF(#REF!,$C944,#REF!)</f>
        <v>#REF!</v>
      </c>
      <c r="N944" s="60" t="e">
        <f>SUMIF(#REF!,$C944,#REF!)</f>
        <v>#REF!</v>
      </c>
    </row>
    <row r="945" spans="1:14" s="34" customFormat="1" ht="14.25" customHeight="1">
      <c r="A945" s="16"/>
      <c r="B945" s="16"/>
      <c r="C945" s="16"/>
      <c r="D945" s="191"/>
      <c r="E945" s="191"/>
      <c r="F945" s="191"/>
      <c r="G945" s="191"/>
      <c r="H945" s="191"/>
      <c r="I945" s="190" t="s">
        <v>15</v>
      </c>
      <c r="J945" s="190"/>
      <c r="K945" s="190"/>
      <c r="L945" s="190"/>
      <c r="M945" s="190"/>
      <c r="N945" s="190"/>
    </row>
    <row r="946" spans="1:14" s="19" customFormat="1" ht="16.5" customHeight="1">
      <c r="A946" s="16"/>
      <c r="B946" s="16"/>
      <c r="C946" s="16"/>
      <c r="D946" s="191"/>
      <c r="E946" s="191"/>
      <c r="F946" s="191"/>
      <c r="G946" s="191"/>
      <c r="H946" s="191"/>
      <c r="I946" s="55" t="e">
        <f aca="true" t="shared" si="153" ref="I946:N946">I942+I944</f>
        <v>#REF!</v>
      </c>
      <c r="J946" s="55" t="e">
        <f t="shared" si="153"/>
        <v>#REF!</v>
      </c>
      <c r="K946" s="55" t="e">
        <f t="shared" si="153"/>
        <v>#REF!</v>
      </c>
      <c r="L946" s="55" t="e">
        <f t="shared" si="153"/>
        <v>#REF!</v>
      </c>
      <c r="M946" s="55" t="e">
        <f t="shared" si="153"/>
        <v>#REF!</v>
      </c>
      <c r="N946" s="55" t="e">
        <f t="shared" si="153"/>
        <v>#REF!</v>
      </c>
    </row>
    <row r="947" spans="1:14" s="34" customFormat="1" ht="15" customHeight="1">
      <c r="A947" s="16"/>
      <c r="B947" s="16"/>
      <c r="C947" s="16"/>
      <c r="D947" s="191" t="s">
        <v>32</v>
      </c>
      <c r="E947" s="191"/>
      <c r="F947" s="191"/>
      <c r="G947" s="191"/>
      <c r="H947" s="191"/>
      <c r="I947" s="132" t="s">
        <v>47</v>
      </c>
      <c r="J947" s="132"/>
      <c r="K947" s="132"/>
      <c r="L947" s="132"/>
      <c r="M947" s="132"/>
      <c r="N947" s="132"/>
    </row>
    <row r="948" spans="1:14" s="34" customFormat="1" ht="16.5" customHeight="1">
      <c r="A948" s="16"/>
      <c r="B948" s="16"/>
      <c r="C948" s="16"/>
      <c r="D948" s="191"/>
      <c r="E948" s="191"/>
      <c r="F948" s="191"/>
      <c r="G948" s="191"/>
      <c r="H948" s="191"/>
      <c r="I948" s="2"/>
      <c r="J948" s="5"/>
      <c r="K948" s="5"/>
      <c r="L948" s="5"/>
      <c r="M948" s="5"/>
      <c r="N948" s="5">
        <f>I948+J948+K948+L948+M948</f>
        <v>0</v>
      </c>
    </row>
    <row r="949" spans="1:14" s="34" customFormat="1" ht="16.5" customHeight="1">
      <c r="A949" s="16"/>
      <c r="B949" s="16"/>
      <c r="C949" s="16"/>
      <c r="D949" s="191"/>
      <c r="E949" s="191"/>
      <c r="F949" s="191"/>
      <c r="G949" s="191"/>
      <c r="H949" s="191"/>
      <c r="I949" s="189" t="s">
        <v>14</v>
      </c>
      <c r="J949" s="189"/>
      <c r="K949" s="189"/>
      <c r="L949" s="189"/>
      <c r="M949" s="189"/>
      <c r="N949" s="189"/>
    </row>
    <row r="950" spans="1:14" s="34" customFormat="1" ht="12.75" customHeight="1">
      <c r="A950" s="16"/>
      <c r="B950" s="16"/>
      <c r="C950" s="16" t="s">
        <v>57</v>
      </c>
      <c r="D950" s="191"/>
      <c r="E950" s="191"/>
      <c r="F950" s="191"/>
      <c r="G950" s="191"/>
      <c r="H950" s="191"/>
      <c r="I950" s="60" t="e">
        <f>SUMIF(#REF!,$C950,#REF!)</f>
        <v>#REF!</v>
      </c>
      <c r="J950" s="60" t="e">
        <f>SUMIF(#REF!,$C950,#REF!)</f>
        <v>#REF!</v>
      </c>
      <c r="K950" s="60" t="e">
        <f>SUMIF(#REF!,$C950,#REF!)</f>
        <v>#REF!</v>
      </c>
      <c r="L950" s="60" t="e">
        <f>SUMIF(#REF!,$C950,#REF!)</f>
        <v>#REF!</v>
      </c>
      <c r="M950" s="60" t="e">
        <f>SUMIF(#REF!,$C950,#REF!)</f>
        <v>#REF!</v>
      </c>
      <c r="N950" s="60" t="e">
        <f>SUMIF(#REF!,$C950,#REF!)</f>
        <v>#REF!</v>
      </c>
    </row>
    <row r="951" spans="1:14" s="34" customFormat="1" ht="14.25" customHeight="1">
      <c r="A951" s="16"/>
      <c r="B951" s="16"/>
      <c r="C951" s="16"/>
      <c r="D951" s="191"/>
      <c r="E951" s="191"/>
      <c r="F951" s="191"/>
      <c r="G951" s="191"/>
      <c r="H951" s="191"/>
      <c r="I951" s="190" t="s">
        <v>15</v>
      </c>
      <c r="J951" s="190"/>
      <c r="K951" s="190"/>
      <c r="L951" s="190"/>
      <c r="M951" s="190"/>
      <c r="N951" s="190"/>
    </row>
    <row r="952" spans="1:14" s="19" customFormat="1" ht="16.5" customHeight="1">
      <c r="A952" s="16"/>
      <c r="B952" s="16"/>
      <c r="C952" s="16"/>
      <c r="D952" s="191"/>
      <c r="E952" s="191"/>
      <c r="F952" s="191"/>
      <c r="G952" s="191"/>
      <c r="H952" s="191"/>
      <c r="I952" s="55" t="e">
        <f aca="true" t="shared" si="154" ref="I952:N952">I948+I950</f>
        <v>#REF!</v>
      </c>
      <c r="J952" s="55" t="e">
        <f t="shared" si="154"/>
        <v>#REF!</v>
      </c>
      <c r="K952" s="55" t="e">
        <f t="shared" si="154"/>
        <v>#REF!</v>
      </c>
      <c r="L952" s="55" t="e">
        <f t="shared" si="154"/>
        <v>#REF!</v>
      </c>
      <c r="M952" s="55" t="e">
        <f t="shared" si="154"/>
        <v>#REF!</v>
      </c>
      <c r="N952" s="55" t="e">
        <f t="shared" si="154"/>
        <v>#REF!</v>
      </c>
    </row>
    <row r="953" spans="1:14" s="34" customFormat="1" ht="15" customHeight="1">
      <c r="A953" s="16"/>
      <c r="B953" s="16"/>
      <c r="C953" s="16"/>
      <c r="D953" s="191" t="s">
        <v>33</v>
      </c>
      <c r="E953" s="191"/>
      <c r="F953" s="191"/>
      <c r="G953" s="191"/>
      <c r="H953" s="191"/>
      <c r="I953" s="132" t="s">
        <v>47</v>
      </c>
      <c r="J953" s="132"/>
      <c r="K953" s="132"/>
      <c r="L953" s="132"/>
      <c r="M953" s="132"/>
      <c r="N953" s="132"/>
    </row>
    <row r="954" spans="1:14" s="34" customFormat="1" ht="16.5" customHeight="1">
      <c r="A954" s="16"/>
      <c r="B954" s="16"/>
      <c r="C954" s="16"/>
      <c r="D954" s="191"/>
      <c r="E954" s="191"/>
      <c r="F954" s="191"/>
      <c r="G954" s="191"/>
      <c r="H954" s="191"/>
      <c r="I954" s="2">
        <v>25101000</v>
      </c>
      <c r="J954" s="5">
        <v>32100000</v>
      </c>
      <c r="K954" s="5">
        <v>25513538</v>
      </c>
      <c r="L954" s="5">
        <v>10210000</v>
      </c>
      <c r="M954" s="5">
        <v>10984000</v>
      </c>
      <c r="N954" s="5">
        <f>I954+J954+K954+L954+M954</f>
        <v>103908538</v>
      </c>
    </row>
    <row r="955" spans="1:14" s="34" customFormat="1" ht="16.5" customHeight="1">
      <c r="A955" s="16"/>
      <c r="B955" s="16"/>
      <c r="C955" s="16"/>
      <c r="D955" s="191"/>
      <c r="E955" s="191"/>
      <c r="F955" s="191"/>
      <c r="G955" s="191"/>
      <c r="H955" s="191"/>
      <c r="I955" s="189" t="s">
        <v>14</v>
      </c>
      <c r="J955" s="189"/>
      <c r="K955" s="189"/>
      <c r="L955" s="189"/>
      <c r="M955" s="189"/>
      <c r="N955" s="189"/>
    </row>
    <row r="956" spans="1:14" s="34" customFormat="1" ht="12.75" customHeight="1">
      <c r="A956" s="16"/>
      <c r="B956" s="16"/>
      <c r="C956" s="16" t="s">
        <v>58</v>
      </c>
      <c r="D956" s="191"/>
      <c r="E956" s="191"/>
      <c r="F956" s="191"/>
      <c r="G956" s="191"/>
      <c r="H956" s="191"/>
      <c r="I956" s="60" t="e">
        <f>SUMIF(#REF!,$C956,#REF!)</f>
        <v>#REF!</v>
      </c>
      <c r="J956" s="60" t="e">
        <f>SUMIF(#REF!,$C956,#REF!)</f>
        <v>#REF!</v>
      </c>
      <c r="K956" s="60" t="e">
        <f>SUMIF(#REF!,$C956,#REF!)</f>
        <v>#REF!</v>
      </c>
      <c r="L956" s="60" t="e">
        <f>SUMIF(#REF!,$C956,#REF!)</f>
        <v>#REF!</v>
      </c>
      <c r="M956" s="60" t="e">
        <f>SUMIF(#REF!,$C956,#REF!)</f>
        <v>#REF!</v>
      </c>
      <c r="N956" s="60" t="e">
        <f>SUMIF(#REF!,$C956,#REF!)</f>
        <v>#REF!</v>
      </c>
    </row>
    <row r="957" spans="1:14" s="34" customFormat="1" ht="14.25" customHeight="1">
      <c r="A957" s="16"/>
      <c r="B957" s="16"/>
      <c r="C957" s="16"/>
      <c r="D957" s="191"/>
      <c r="E957" s="191"/>
      <c r="F957" s="191"/>
      <c r="G957" s="191"/>
      <c r="H957" s="191"/>
      <c r="I957" s="190" t="s">
        <v>15</v>
      </c>
      <c r="J957" s="190"/>
      <c r="K957" s="190"/>
      <c r="L957" s="190"/>
      <c r="M957" s="190"/>
      <c r="N957" s="190"/>
    </row>
    <row r="958" spans="1:14" s="19" customFormat="1" ht="16.5" customHeight="1">
      <c r="A958" s="16"/>
      <c r="B958" s="16"/>
      <c r="C958" s="16"/>
      <c r="D958" s="191"/>
      <c r="E958" s="191"/>
      <c r="F958" s="191"/>
      <c r="G958" s="191"/>
      <c r="H958" s="191"/>
      <c r="I958" s="55" t="e">
        <f aca="true" t="shared" si="155" ref="I958:N958">I954+I956</f>
        <v>#REF!</v>
      </c>
      <c r="J958" s="55" t="e">
        <f t="shared" si="155"/>
        <v>#REF!</v>
      </c>
      <c r="K958" s="55" t="e">
        <f t="shared" si="155"/>
        <v>#REF!</v>
      </c>
      <c r="L958" s="55" t="e">
        <f t="shared" si="155"/>
        <v>#REF!</v>
      </c>
      <c r="M958" s="55" t="e">
        <f t="shared" si="155"/>
        <v>#REF!</v>
      </c>
      <c r="N958" s="55" t="e">
        <f t="shared" si="155"/>
        <v>#REF!</v>
      </c>
    </row>
    <row r="959" spans="1:14" s="34" customFormat="1" ht="15" customHeight="1">
      <c r="A959" s="16"/>
      <c r="B959" s="16"/>
      <c r="C959" s="16"/>
      <c r="D959" s="191" t="s">
        <v>34</v>
      </c>
      <c r="E959" s="191"/>
      <c r="F959" s="191"/>
      <c r="G959" s="191"/>
      <c r="H959" s="191"/>
      <c r="I959" s="132" t="s">
        <v>47</v>
      </c>
      <c r="J959" s="132"/>
      <c r="K959" s="132"/>
      <c r="L959" s="132"/>
      <c r="M959" s="132"/>
      <c r="N959" s="132"/>
    </row>
    <row r="960" spans="1:14" s="34" customFormat="1" ht="16.5" customHeight="1">
      <c r="A960" s="16"/>
      <c r="B960" s="16"/>
      <c r="C960" s="16"/>
      <c r="D960" s="191"/>
      <c r="E960" s="191"/>
      <c r="F960" s="191"/>
      <c r="G960" s="191"/>
      <c r="H960" s="191"/>
      <c r="I960" s="2">
        <v>5000000</v>
      </c>
      <c r="J960" s="5">
        <v>10894000</v>
      </c>
      <c r="K960" s="5">
        <v>3000009</v>
      </c>
      <c r="L960" s="5"/>
      <c r="M960" s="5"/>
      <c r="N960" s="5">
        <f>I960+J960+K960+L960+M960</f>
        <v>18894009</v>
      </c>
    </row>
    <row r="961" spans="1:14" s="34" customFormat="1" ht="16.5" customHeight="1">
      <c r="A961" s="16"/>
      <c r="B961" s="16"/>
      <c r="C961" s="16"/>
      <c r="D961" s="191"/>
      <c r="E961" s="191"/>
      <c r="F961" s="191"/>
      <c r="G961" s="191"/>
      <c r="H961" s="191"/>
      <c r="I961" s="189" t="s">
        <v>14</v>
      </c>
      <c r="J961" s="189"/>
      <c r="K961" s="189"/>
      <c r="L961" s="189"/>
      <c r="M961" s="189"/>
      <c r="N961" s="189"/>
    </row>
    <row r="962" spans="1:14" s="34" customFormat="1" ht="12.75" customHeight="1">
      <c r="A962" s="16"/>
      <c r="B962" s="16"/>
      <c r="C962" s="16" t="s">
        <v>49</v>
      </c>
      <c r="D962" s="191"/>
      <c r="E962" s="191"/>
      <c r="F962" s="191"/>
      <c r="G962" s="191"/>
      <c r="H962" s="191"/>
      <c r="I962" s="60" t="e">
        <f>SUMIF(#REF!,$C962,#REF!)</f>
        <v>#REF!</v>
      </c>
      <c r="J962" s="60" t="e">
        <f>SUMIF(#REF!,$C962,#REF!)</f>
        <v>#REF!</v>
      </c>
      <c r="K962" s="60" t="e">
        <f>SUMIF(#REF!,$C962,#REF!)</f>
        <v>#REF!</v>
      </c>
      <c r="L962" s="60" t="e">
        <f>SUMIF(#REF!,$C962,#REF!)</f>
        <v>#REF!</v>
      </c>
      <c r="M962" s="60" t="e">
        <f>SUMIF(#REF!,$C962,#REF!)</f>
        <v>#REF!</v>
      </c>
      <c r="N962" s="60" t="e">
        <f>SUMIF(#REF!,$C962,#REF!)</f>
        <v>#REF!</v>
      </c>
    </row>
    <row r="963" spans="1:14" s="34" customFormat="1" ht="14.25" customHeight="1">
      <c r="A963" s="16"/>
      <c r="B963" s="16"/>
      <c r="C963" s="16"/>
      <c r="D963" s="191"/>
      <c r="E963" s="191"/>
      <c r="F963" s="191"/>
      <c r="G963" s="191"/>
      <c r="H963" s="191"/>
      <c r="I963" s="190" t="s">
        <v>15</v>
      </c>
      <c r="J963" s="190"/>
      <c r="K963" s="190"/>
      <c r="L963" s="190"/>
      <c r="M963" s="190"/>
      <c r="N963" s="190"/>
    </row>
    <row r="964" spans="1:14" s="19" customFormat="1" ht="16.5" customHeight="1">
      <c r="A964" s="16"/>
      <c r="B964" s="16"/>
      <c r="C964" s="16"/>
      <c r="D964" s="191"/>
      <c r="E964" s="191"/>
      <c r="F964" s="191"/>
      <c r="G964" s="191"/>
      <c r="H964" s="191"/>
      <c r="I964" s="55" t="e">
        <f aca="true" t="shared" si="156" ref="I964:N964">I960+I962</f>
        <v>#REF!</v>
      </c>
      <c r="J964" s="55" t="e">
        <f t="shared" si="156"/>
        <v>#REF!</v>
      </c>
      <c r="K964" s="55" t="e">
        <f t="shared" si="156"/>
        <v>#REF!</v>
      </c>
      <c r="L964" s="55" t="e">
        <f t="shared" si="156"/>
        <v>#REF!</v>
      </c>
      <c r="M964" s="55" t="e">
        <f t="shared" si="156"/>
        <v>#REF!</v>
      </c>
      <c r="N964" s="55" t="e">
        <f t="shared" si="156"/>
        <v>#REF!</v>
      </c>
    </row>
    <row r="965" spans="1:14" s="34" customFormat="1" ht="15" customHeight="1">
      <c r="A965" s="16"/>
      <c r="B965" s="16"/>
      <c r="C965" s="16"/>
      <c r="D965" s="191" t="s">
        <v>35</v>
      </c>
      <c r="E965" s="191"/>
      <c r="F965" s="191"/>
      <c r="G965" s="191"/>
      <c r="H965" s="191"/>
      <c r="I965" s="132" t="s">
        <v>47</v>
      </c>
      <c r="J965" s="132"/>
      <c r="K965" s="132"/>
      <c r="L965" s="132"/>
      <c r="M965" s="132"/>
      <c r="N965" s="132"/>
    </row>
    <row r="966" spans="1:14" s="34" customFormat="1" ht="16.5" customHeight="1">
      <c r="A966" s="16"/>
      <c r="B966" s="16"/>
      <c r="C966" s="16"/>
      <c r="D966" s="191"/>
      <c r="E966" s="191"/>
      <c r="F966" s="191"/>
      <c r="G966" s="191"/>
      <c r="H966" s="191"/>
      <c r="I966" s="2">
        <v>500000</v>
      </c>
      <c r="J966" s="5"/>
      <c r="K966" s="5"/>
      <c r="L966" s="5"/>
      <c r="M966" s="5"/>
      <c r="N966" s="5">
        <f>I966+J966+K966+L966+M966</f>
        <v>500000</v>
      </c>
    </row>
    <row r="967" spans="1:14" s="34" customFormat="1" ht="16.5" customHeight="1">
      <c r="A967" s="16"/>
      <c r="B967" s="16"/>
      <c r="C967" s="16"/>
      <c r="D967" s="191"/>
      <c r="E967" s="191"/>
      <c r="F967" s="191"/>
      <c r="G967" s="191"/>
      <c r="H967" s="191"/>
      <c r="I967" s="189" t="s">
        <v>14</v>
      </c>
      <c r="J967" s="189"/>
      <c r="K967" s="189"/>
      <c r="L967" s="189"/>
      <c r="M967" s="189"/>
      <c r="N967" s="189"/>
    </row>
    <row r="968" spans="1:14" s="34" customFormat="1" ht="12.75" customHeight="1">
      <c r="A968" s="16"/>
      <c r="B968" s="16"/>
      <c r="C968" s="16" t="s">
        <v>59</v>
      </c>
      <c r="D968" s="191"/>
      <c r="E968" s="191"/>
      <c r="F968" s="191"/>
      <c r="G968" s="191"/>
      <c r="H968" s="191"/>
      <c r="I968" s="21" t="e">
        <f>SUMIF(#REF!,$C968,#REF!)</f>
        <v>#REF!</v>
      </c>
      <c r="J968" s="21" t="e">
        <f>SUMIF(#REF!,$C968,#REF!)</f>
        <v>#REF!</v>
      </c>
      <c r="K968" s="21" t="e">
        <f>SUMIF(#REF!,$C968,#REF!)</f>
        <v>#REF!</v>
      </c>
      <c r="L968" s="21" t="e">
        <f>SUMIF(#REF!,$C968,#REF!)</f>
        <v>#REF!</v>
      </c>
      <c r="M968" s="21" t="e">
        <f>SUMIF(#REF!,$C968,#REF!)</f>
        <v>#REF!</v>
      </c>
      <c r="N968" s="21" t="e">
        <f>SUMIF(#REF!,$C968,#REF!)</f>
        <v>#REF!</v>
      </c>
    </row>
    <row r="969" spans="1:14" s="34" customFormat="1" ht="14.25" customHeight="1">
      <c r="A969" s="16"/>
      <c r="B969" s="16"/>
      <c r="C969" s="16"/>
      <c r="D969" s="191"/>
      <c r="E969" s="191"/>
      <c r="F969" s="191"/>
      <c r="G969" s="191"/>
      <c r="H969" s="191"/>
      <c r="I969" s="190" t="s">
        <v>15</v>
      </c>
      <c r="J969" s="190"/>
      <c r="K969" s="190"/>
      <c r="L969" s="190"/>
      <c r="M969" s="190"/>
      <c r="N969" s="190"/>
    </row>
    <row r="970" spans="1:14" s="19" customFormat="1" ht="16.5" customHeight="1">
      <c r="A970" s="16"/>
      <c r="B970" s="16"/>
      <c r="C970" s="16"/>
      <c r="D970" s="191"/>
      <c r="E970" s="191"/>
      <c r="F970" s="191"/>
      <c r="G970" s="191"/>
      <c r="H970" s="191"/>
      <c r="I970" s="55" t="e">
        <f aca="true" t="shared" si="157" ref="I970:N970">I966+I968</f>
        <v>#REF!</v>
      </c>
      <c r="J970" s="55" t="e">
        <f t="shared" si="157"/>
        <v>#REF!</v>
      </c>
      <c r="K970" s="55" t="e">
        <f t="shared" si="157"/>
        <v>#REF!</v>
      </c>
      <c r="L970" s="55" t="e">
        <f t="shared" si="157"/>
        <v>#REF!</v>
      </c>
      <c r="M970" s="55" t="e">
        <f t="shared" si="157"/>
        <v>#REF!</v>
      </c>
      <c r="N970" s="55" t="e">
        <f t="shared" si="157"/>
        <v>#REF!</v>
      </c>
    </row>
    <row r="971" spans="1:14" s="19" customFormat="1" ht="27" customHeight="1">
      <c r="A971" s="16"/>
      <c r="B971" s="16"/>
      <c r="C971" s="16"/>
      <c r="D971" s="192" t="s">
        <v>82</v>
      </c>
      <c r="E971" s="192"/>
      <c r="F971" s="192"/>
      <c r="G971" s="192"/>
      <c r="H971" s="192"/>
      <c r="I971" s="192"/>
      <c r="J971" s="192"/>
      <c r="K971" s="192"/>
      <c r="L971" s="192"/>
      <c r="M971" s="192"/>
      <c r="N971" s="192"/>
    </row>
    <row r="972" spans="1:14" s="34" customFormat="1" ht="15" customHeight="1">
      <c r="A972" s="16"/>
      <c r="B972" s="16"/>
      <c r="C972" s="16"/>
      <c r="D972" s="191" t="s">
        <v>92</v>
      </c>
      <c r="E972" s="191"/>
      <c r="F972" s="191"/>
      <c r="G972" s="191"/>
      <c r="H972" s="191"/>
      <c r="I972" s="132" t="s">
        <v>47</v>
      </c>
      <c r="J972" s="132"/>
      <c r="K972" s="132"/>
      <c r="L972" s="132"/>
      <c r="M972" s="132"/>
      <c r="N972" s="132"/>
    </row>
    <row r="973" spans="1:14" s="34" customFormat="1" ht="16.5" customHeight="1">
      <c r="A973" s="16"/>
      <c r="B973" s="16"/>
      <c r="C973" s="16"/>
      <c r="D973" s="191"/>
      <c r="E973" s="191"/>
      <c r="F973" s="191"/>
      <c r="G973" s="191"/>
      <c r="H973" s="191"/>
      <c r="I973" s="2">
        <v>11281932</v>
      </c>
      <c r="J973" s="5">
        <v>3225000</v>
      </c>
      <c r="K973" s="5">
        <v>7100000</v>
      </c>
      <c r="L973" s="5">
        <v>10299000</v>
      </c>
      <c r="M973" s="5">
        <v>1199000</v>
      </c>
      <c r="N973" s="5">
        <f>I973+J973+K973+L973+M973</f>
        <v>33104932</v>
      </c>
    </row>
    <row r="974" spans="1:14" s="34" customFormat="1" ht="16.5" customHeight="1">
      <c r="A974" s="16"/>
      <c r="B974" s="16"/>
      <c r="C974" s="16"/>
      <c r="D974" s="191"/>
      <c r="E974" s="191"/>
      <c r="F974" s="191"/>
      <c r="G974" s="191"/>
      <c r="H974" s="191"/>
      <c r="I974" s="189" t="s">
        <v>14</v>
      </c>
      <c r="J974" s="189"/>
      <c r="K974" s="189"/>
      <c r="L974" s="189"/>
      <c r="M974" s="189"/>
      <c r="N974" s="189"/>
    </row>
    <row r="975" spans="1:14" s="34" customFormat="1" ht="12.75" customHeight="1">
      <c r="A975" s="16"/>
      <c r="B975" s="16"/>
      <c r="C975" s="16" t="s">
        <v>48</v>
      </c>
      <c r="D975" s="191"/>
      <c r="E975" s="191"/>
      <c r="F975" s="191"/>
      <c r="G975" s="191"/>
      <c r="H975" s="191"/>
      <c r="I975" s="60" t="e">
        <f>SUMIF(#REF!,$C975,#REF!)</f>
        <v>#REF!</v>
      </c>
      <c r="J975" s="60" t="e">
        <f>SUMIF(#REF!,$C975,#REF!)</f>
        <v>#REF!</v>
      </c>
      <c r="K975" s="60" t="e">
        <f>SUMIF(#REF!,$C975,#REF!)</f>
        <v>#REF!</v>
      </c>
      <c r="L975" s="60" t="e">
        <f>SUMIF(#REF!,$C975,#REF!)</f>
        <v>#REF!</v>
      </c>
      <c r="M975" s="60" t="e">
        <f>SUMIF(#REF!,$C975,#REF!)</f>
        <v>#REF!</v>
      </c>
      <c r="N975" s="60" t="e">
        <f>SUMIF(#REF!,$C975,#REF!)</f>
        <v>#REF!</v>
      </c>
    </row>
    <row r="976" spans="1:14" s="34" customFormat="1" ht="14.25" customHeight="1">
      <c r="A976" s="16"/>
      <c r="B976" s="16"/>
      <c r="C976" s="16"/>
      <c r="D976" s="191"/>
      <c r="E976" s="191"/>
      <c r="F976" s="191"/>
      <c r="G976" s="191"/>
      <c r="H976" s="191"/>
      <c r="I976" s="190" t="s">
        <v>15</v>
      </c>
      <c r="J976" s="190"/>
      <c r="K976" s="190"/>
      <c r="L976" s="190"/>
      <c r="M976" s="190"/>
      <c r="N976" s="190"/>
    </row>
    <row r="977" spans="1:14" s="19" customFormat="1" ht="16.5" customHeight="1">
      <c r="A977" s="16"/>
      <c r="B977" s="16"/>
      <c r="C977" s="16"/>
      <c r="D977" s="191"/>
      <c r="E977" s="191"/>
      <c r="F977" s="191"/>
      <c r="G977" s="191"/>
      <c r="H977" s="191"/>
      <c r="I977" s="55" t="e">
        <f aca="true" t="shared" si="158" ref="I977:N977">I973+I975</f>
        <v>#REF!</v>
      </c>
      <c r="J977" s="55" t="e">
        <f t="shared" si="158"/>
        <v>#REF!</v>
      </c>
      <c r="K977" s="55" t="e">
        <f t="shared" si="158"/>
        <v>#REF!</v>
      </c>
      <c r="L977" s="55" t="e">
        <f t="shared" si="158"/>
        <v>#REF!</v>
      </c>
      <c r="M977" s="55" t="e">
        <f t="shared" si="158"/>
        <v>#REF!</v>
      </c>
      <c r="N977" s="55" t="e">
        <f t="shared" si="158"/>
        <v>#REF!</v>
      </c>
    </row>
    <row r="978" spans="1:14" s="34" customFormat="1" ht="15" customHeight="1">
      <c r="A978" s="16"/>
      <c r="B978" s="16"/>
      <c r="C978" s="16"/>
      <c r="D978" s="191" t="s">
        <v>93</v>
      </c>
      <c r="E978" s="191"/>
      <c r="F978" s="191"/>
      <c r="G978" s="191"/>
      <c r="H978" s="191"/>
      <c r="I978" s="132" t="s">
        <v>47</v>
      </c>
      <c r="J978" s="132"/>
      <c r="K978" s="132"/>
      <c r="L978" s="132"/>
      <c r="M978" s="132"/>
      <c r="N978" s="132"/>
    </row>
    <row r="979" spans="1:14" s="34" customFormat="1" ht="16.5" customHeight="1">
      <c r="A979" s="16"/>
      <c r="B979" s="16"/>
      <c r="C979" s="16"/>
      <c r="D979" s="191"/>
      <c r="E979" s="191"/>
      <c r="F979" s="191"/>
      <c r="G979" s="191"/>
      <c r="H979" s="191"/>
      <c r="I979" s="2"/>
      <c r="J979" s="5"/>
      <c r="K979" s="5"/>
      <c r="L979" s="5"/>
      <c r="M979" s="5"/>
      <c r="N979" s="5">
        <f>I979+J979+K979+L979+M979</f>
        <v>0</v>
      </c>
    </row>
    <row r="980" spans="1:14" s="34" customFormat="1" ht="16.5" customHeight="1">
      <c r="A980" s="16"/>
      <c r="B980" s="16"/>
      <c r="C980" s="16"/>
      <c r="D980" s="191"/>
      <c r="E980" s="191"/>
      <c r="F980" s="191"/>
      <c r="G980" s="191"/>
      <c r="H980" s="191"/>
      <c r="I980" s="189" t="s">
        <v>14</v>
      </c>
      <c r="J980" s="189"/>
      <c r="K980" s="189"/>
      <c r="L980" s="189"/>
      <c r="M980" s="189"/>
      <c r="N980" s="189"/>
    </row>
    <row r="981" spans="1:14" s="34" customFormat="1" ht="12.75" customHeight="1">
      <c r="A981" s="16"/>
      <c r="B981" s="16"/>
      <c r="C981" s="16" t="s">
        <v>50</v>
      </c>
      <c r="D981" s="191"/>
      <c r="E981" s="191"/>
      <c r="F981" s="191"/>
      <c r="G981" s="191"/>
      <c r="H981" s="191"/>
      <c r="I981" s="60" t="e">
        <f>SUMIF(#REF!,$C981,#REF!)</f>
        <v>#REF!</v>
      </c>
      <c r="J981" s="60" t="e">
        <f>SUMIF(#REF!,$C981,#REF!)</f>
        <v>#REF!</v>
      </c>
      <c r="K981" s="60" t="e">
        <f>SUMIF(#REF!,$C981,#REF!)</f>
        <v>#REF!</v>
      </c>
      <c r="L981" s="60" t="e">
        <f>SUMIF(#REF!,$C981,#REF!)</f>
        <v>#REF!</v>
      </c>
      <c r="M981" s="60" t="e">
        <f>SUMIF(#REF!,$C981,#REF!)</f>
        <v>#REF!</v>
      </c>
      <c r="N981" s="60" t="e">
        <f>SUMIF(#REF!,$C981,#REF!)</f>
        <v>#REF!</v>
      </c>
    </row>
    <row r="982" spans="1:14" s="34" customFormat="1" ht="14.25" customHeight="1">
      <c r="A982" s="16"/>
      <c r="B982" s="16"/>
      <c r="C982" s="16"/>
      <c r="D982" s="191"/>
      <c r="E982" s="191"/>
      <c r="F982" s="191"/>
      <c r="G982" s="191"/>
      <c r="H982" s="191"/>
      <c r="I982" s="190" t="s">
        <v>15</v>
      </c>
      <c r="J982" s="190"/>
      <c r="K982" s="190"/>
      <c r="L982" s="190"/>
      <c r="M982" s="190"/>
      <c r="N982" s="190"/>
    </row>
    <row r="983" spans="1:14" s="19" customFormat="1" ht="16.5" customHeight="1">
      <c r="A983" s="16"/>
      <c r="B983" s="16"/>
      <c r="C983" s="16"/>
      <c r="D983" s="191"/>
      <c r="E983" s="191"/>
      <c r="F983" s="191"/>
      <c r="G983" s="191"/>
      <c r="H983" s="191"/>
      <c r="I983" s="55" t="e">
        <f aca="true" t="shared" si="159" ref="I983:N983">I979+I981</f>
        <v>#REF!</v>
      </c>
      <c r="J983" s="55" t="e">
        <f t="shared" si="159"/>
        <v>#REF!</v>
      </c>
      <c r="K983" s="55" t="e">
        <f t="shared" si="159"/>
        <v>#REF!</v>
      </c>
      <c r="L983" s="55" t="e">
        <f t="shared" si="159"/>
        <v>#REF!</v>
      </c>
      <c r="M983" s="55" t="e">
        <f t="shared" si="159"/>
        <v>#REF!</v>
      </c>
      <c r="N983" s="55" t="e">
        <f t="shared" si="159"/>
        <v>#REF!</v>
      </c>
    </row>
    <row r="984" spans="1:14" s="34" customFormat="1" ht="15" customHeight="1">
      <c r="A984" s="16"/>
      <c r="B984" s="16"/>
      <c r="C984" s="16"/>
      <c r="D984" s="191" t="s">
        <v>94</v>
      </c>
      <c r="E984" s="191"/>
      <c r="F984" s="191"/>
      <c r="G984" s="191"/>
      <c r="H984" s="191"/>
      <c r="I984" s="132" t="s">
        <v>47</v>
      </c>
      <c r="J984" s="132"/>
      <c r="K984" s="132"/>
      <c r="L984" s="132"/>
      <c r="M984" s="132"/>
      <c r="N984" s="132"/>
    </row>
    <row r="985" spans="1:14" s="34" customFormat="1" ht="16.5" customHeight="1">
      <c r="A985" s="16"/>
      <c r="B985" s="16"/>
      <c r="C985" s="16"/>
      <c r="D985" s="191"/>
      <c r="E985" s="191"/>
      <c r="F985" s="191"/>
      <c r="G985" s="191"/>
      <c r="H985" s="191"/>
      <c r="I985" s="2">
        <v>5450000</v>
      </c>
      <c r="J985" s="5">
        <v>8150000</v>
      </c>
      <c r="K985" s="5">
        <v>2819000</v>
      </c>
      <c r="L985" s="5"/>
      <c r="M985" s="5"/>
      <c r="N985" s="5">
        <f>I985+J985+K985+L985+M985</f>
        <v>16419000</v>
      </c>
    </row>
    <row r="986" spans="1:14" s="34" customFormat="1" ht="16.5" customHeight="1">
      <c r="A986" s="16"/>
      <c r="B986" s="16"/>
      <c r="C986" s="16"/>
      <c r="D986" s="191"/>
      <c r="E986" s="191"/>
      <c r="F986" s="191"/>
      <c r="G986" s="191"/>
      <c r="H986" s="191"/>
      <c r="I986" s="189" t="s">
        <v>14</v>
      </c>
      <c r="J986" s="189"/>
      <c r="K986" s="189"/>
      <c r="L986" s="189"/>
      <c r="M986" s="189"/>
      <c r="N986" s="189"/>
    </row>
    <row r="987" spans="1:14" s="34" customFormat="1" ht="12.75" customHeight="1">
      <c r="A987" s="16"/>
      <c r="B987" s="16"/>
      <c r="C987" s="16" t="s">
        <v>51</v>
      </c>
      <c r="D987" s="191"/>
      <c r="E987" s="191"/>
      <c r="F987" s="191"/>
      <c r="G987" s="191"/>
      <c r="H987" s="191"/>
      <c r="I987" s="60" t="e">
        <f>SUMIF(#REF!,$C987,#REF!)</f>
        <v>#REF!</v>
      </c>
      <c r="J987" s="60" t="e">
        <f>SUMIF(#REF!,$C987,#REF!)</f>
        <v>#REF!</v>
      </c>
      <c r="K987" s="60" t="e">
        <f>SUMIF(#REF!,$C987,#REF!)</f>
        <v>#REF!</v>
      </c>
      <c r="L987" s="60" t="e">
        <f>SUMIF(#REF!,$C987,#REF!)</f>
        <v>#REF!</v>
      </c>
      <c r="M987" s="60" t="e">
        <f>SUMIF(#REF!,$C987,#REF!)</f>
        <v>#REF!</v>
      </c>
      <c r="N987" s="60" t="e">
        <f>SUMIF(#REF!,$C987,#REF!)</f>
        <v>#REF!</v>
      </c>
    </row>
    <row r="988" spans="1:14" s="34" customFormat="1" ht="14.25" customHeight="1">
      <c r="A988" s="16"/>
      <c r="B988" s="16"/>
      <c r="C988" s="16"/>
      <c r="D988" s="191"/>
      <c r="E988" s="191"/>
      <c r="F988" s="191"/>
      <c r="G988" s="191"/>
      <c r="H988" s="191"/>
      <c r="I988" s="190" t="s">
        <v>15</v>
      </c>
      <c r="J988" s="190"/>
      <c r="K988" s="190"/>
      <c r="L988" s="190"/>
      <c r="M988" s="190"/>
      <c r="N988" s="190"/>
    </row>
    <row r="989" spans="1:14" s="19" customFormat="1" ht="16.5" customHeight="1">
      <c r="A989" s="16"/>
      <c r="B989" s="16"/>
      <c r="C989" s="16"/>
      <c r="D989" s="191"/>
      <c r="E989" s="191"/>
      <c r="F989" s="191"/>
      <c r="G989" s="191"/>
      <c r="H989" s="191"/>
      <c r="I989" s="55" t="e">
        <f aca="true" t="shared" si="160" ref="I989:N989">I985+I987</f>
        <v>#REF!</v>
      </c>
      <c r="J989" s="55" t="e">
        <f t="shared" si="160"/>
        <v>#REF!</v>
      </c>
      <c r="K989" s="55" t="e">
        <f t="shared" si="160"/>
        <v>#REF!</v>
      </c>
      <c r="L989" s="55" t="e">
        <f t="shared" si="160"/>
        <v>#REF!</v>
      </c>
      <c r="M989" s="55" t="e">
        <f t="shared" si="160"/>
        <v>#REF!</v>
      </c>
      <c r="N989" s="55" t="e">
        <f t="shared" si="160"/>
        <v>#REF!</v>
      </c>
    </row>
    <row r="990" spans="1:14" s="34" customFormat="1" ht="15" customHeight="1">
      <c r="A990" s="16"/>
      <c r="B990" s="16"/>
      <c r="C990" s="16"/>
      <c r="D990" s="191" t="s">
        <v>95</v>
      </c>
      <c r="E990" s="191"/>
      <c r="F990" s="191"/>
      <c r="G990" s="191"/>
      <c r="H990" s="191"/>
      <c r="I990" s="132" t="s">
        <v>47</v>
      </c>
      <c r="J990" s="132"/>
      <c r="K990" s="132"/>
      <c r="L990" s="132"/>
      <c r="M990" s="132"/>
      <c r="N990" s="132"/>
    </row>
    <row r="991" spans="1:14" s="34" customFormat="1" ht="16.5" customHeight="1">
      <c r="A991" s="16"/>
      <c r="B991" s="16"/>
      <c r="C991" s="16"/>
      <c r="D991" s="191"/>
      <c r="E991" s="191"/>
      <c r="F991" s="191"/>
      <c r="G991" s="191"/>
      <c r="H991" s="191"/>
      <c r="I991" s="2"/>
      <c r="J991" s="5"/>
      <c r="K991" s="5"/>
      <c r="L991" s="5"/>
      <c r="M991" s="5"/>
      <c r="N991" s="5">
        <f>I991+J991+K991+L991+M991</f>
        <v>0</v>
      </c>
    </row>
    <row r="992" spans="1:14" s="34" customFormat="1" ht="16.5" customHeight="1">
      <c r="A992" s="16"/>
      <c r="B992" s="16"/>
      <c r="C992" s="16"/>
      <c r="D992" s="191"/>
      <c r="E992" s="191"/>
      <c r="F992" s="191"/>
      <c r="G992" s="191"/>
      <c r="H992" s="191"/>
      <c r="I992" s="189" t="s">
        <v>14</v>
      </c>
      <c r="J992" s="189"/>
      <c r="K992" s="189"/>
      <c r="L992" s="189"/>
      <c r="M992" s="189"/>
      <c r="N992" s="189"/>
    </row>
    <row r="993" spans="1:14" s="34" customFormat="1" ht="12.75" customHeight="1">
      <c r="A993" s="16"/>
      <c r="B993" s="16"/>
      <c r="C993" s="16" t="s">
        <v>52</v>
      </c>
      <c r="D993" s="191"/>
      <c r="E993" s="191"/>
      <c r="F993" s="191"/>
      <c r="G993" s="191"/>
      <c r="H993" s="191"/>
      <c r="I993" s="60" t="e">
        <f>SUMIF(#REF!,$C993,#REF!)</f>
        <v>#REF!</v>
      </c>
      <c r="J993" s="60" t="e">
        <f>SUMIF(#REF!,$C993,#REF!)</f>
        <v>#REF!</v>
      </c>
      <c r="K993" s="60" t="e">
        <f>SUMIF(#REF!,$C993,#REF!)</f>
        <v>#REF!</v>
      </c>
      <c r="L993" s="60" t="e">
        <f>SUMIF(#REF!,$C993,#REF!)</f>
        <v>#REF!</v>
      </c>
      <c r="M993" s="60" t="e">
        <f>SUMIF(#REF!,$C993,#REF!)</f>
        <v>#REF!</v>
      </c>
      <c r="N993" s="60" t="e">
        <f>SUMIF(#REF!,$C993,#REF!)</f>
        <v>#REF!</v>
      </c>
    </row>
    <row r="994" spans="1:14" s="34" customFormat="1" ht="14.25" customHeight="1">
      <c r="A994" s="16"/>
      <c r="B994" s="16"/>
      <c r="C994" s="16"/>
      <c r="D994" s="191"/>
      <c r="E994" s="191"/>
      <c r="F994" s="191"/>
      <c r="G994" s="191"/>
      <c r="H994" s="191"/>
      <c r="I994" s="190" t="s">
        <v>15</v>
      </c>
      <c r="J994" s="190"/>
      <c r="K994" s="190"/>
      <c r="L994" s="190"/>
      <c r="M994" s="190"/>
      <c r="N994" s="190"/>
    </row>
    <row r="995" spans="1:14" s="19" customFormat="1" ht="16.5" customHeight="1">
      <c r="A995" s="16"/>
      <c r="B995" s="16"/>
      <c r="C995" s="16"/>
      <c r="D995" s="191"/>
      <c r="E995" s="191"/>
      <c r="F995" s="191"/>
      <c r="G995" s="191"/>
      <c r="H995" s="191"/>
      <c r="I995" s="55" t="e">
        <f aca="true" t="shared" si="161" ref="I995:N995">I991+I993</f>
        <v>#REF!</v>
      </c>
      <c r="J995" s="55" t="e">
        <f t="shared" si="161"/>
        <v>#REF!</v>
      </c>
      <c r="K995" s="55" t="e">
        <f t="shared" si="161"/>
        <v>#REF!</v>
      </c>
      <c r="L995" s="55" t="e">
        <f t="shared" si="161"/>
        <v>#REF!</v>
      </c>
      <c r="M995" s="55" t="e">
        <f t="shared" si="161"/>
        <v>#REF!</v>
      </c>
      <c r="N995" s="55" t="e">
        <f t="shared" si="161"/>
        <v>#REF!</v>
      </c>
    </row>
    <row r="996" spans="1:14" s="34" customFormat="1" ht="15" customHeight="1">
      <c r="A996" s="16"/>
      <c r="B996" s="16"/>
      <c r="C996" s="16"/>
      <c r="D996" s="191" t="s">
        <v>96</v>
      </c>
      <c r="E996" s="191"/>
      <c r="F996" s="191"/>
      <c r="G996" s="191"/>
      <c r="H996" s="191"/>
      <c r="I996" s="132" t="s">
        <v>47</v>
      </c>
      <c r="J996" s="132"/>
      <c r="K996" s="132"/>
      <c r="L996" s="132"/>
      <c r="M996" s="132"/>
      <c r="N996" s="132"/>
    </row>
    <row r="997" spans="1:14" s="34" customFormat="1" ht="16.5" customHeight="1">
      <c r="A997" s="16"/>
      <c r="B997" s="16"/>
      <c r="C997" s="16"/>
      <c r="D997" s="191"/>
      <c r="E997" s="191"/>
      <c r="F997" s="191"/>
      <c r="G997" s="191"/>
      <c r="H997" s="191"/>
      <c r="I997" s="2">
        <v>250000</v>
      </c>
      <c r="J997" s="5"/>
      <c r="K997" s="5">
        <v>600000</v>
      </c>
      <c r="L997" s="5">
        <v>1500000</v>
      </c>
      <c r="M997" s="5">
        <v>2650000</v>
      </c>
      <c r="N997" s="5">
        <f>I997+J997+K997+L997+M997</f>
        <v>5000000</v>
      </c>
    </row>
    <row r="998" spans="1:14" s="34" customFormat="1" ht="16.5" customHeight="1">
      <c r="A998" s="16"/>
      <c r="B998" s="16"/>
      <c r="C998" s="16"/>
      <c r="D998" s="191"/>
      <c r="E998" s="191"/>
      <c r="F998" s="191"/>
      <c r="G998" s="191"/>
      <c r="H998" s="191"/>
      <c r="I998" s="189" t="s">
        <v>14</v>
      </c>
      <c r="J998" s="189"/>
      <c r="K998" s="189"/>
      <c r="L998" s="189"/>
      <c r="M998" s="189"/>
      <c r="N998" s="189"/>
    </row>
    <row r="999" spans="1:14" s="34" customFormat="1" ht="12.75" customHeight="1">
      <c r="A999" s="16"/>
      <c r="B999" s="16"/>
      <c r="C999" s="16" t="s">
        <v>53</v>
      </c>
      <c r="D999" s="191"/>
      <c r="E999" s="191"/>
      <c r="F999" s="191"/>
      <c r="G999" s="191"/>
      <c r="H999" s="191"/>
      <c r="I999" s="60" t="e">
        <f>SUMIF(#REF!,$C999,#REF!)</f>
        <v>#REF!</v>
      </c>
      <c r="J999" s="60" t="e">
        <f>SUMIF(#REF!,$C999,#REF!)</f>
        <v>#REF!</v>
      </c>
      <c r="K999" s="60" t="e">
        <f>SUMIF(#REF!,$C999,#REF!)</f>
        <v>#REF!</v>
      </c>
      <c r="L999" s="60" t="e">
        <f>SUMIF(#REF!,$C999,#REF!)</f>
        <v>#REF!</v>
      </c>
      <c r="M999" s="60" t="e">
        <f>SUMIF(#REF!,$C999,#REF!)</f>
        <v>#REF!</v>
      </c>
      <c r="N999" s="60" t="e">
        <f>SUMIF(#REF!,$C999,#REF!)</f>
        <v>#REF!</v>
      </c>
    </row>
    <row r="1000" spans="1:14" s="34" customFormat="1" ht="14.25" customHeight="1">
      <c r="A1000" s="16"/>
      <c r="B1000" s="16"/>
      <c r="C1000" s="16"/>
      <c r="D1000" s="191"/>
      <c r="E1000" s="191"/>
      <c r="F1000" s="191"/>
      <c r="G1000" s="191"/>
      <c r="H1000" s="191"/>
      <c r="I1000" s="190" t="s">
        <v>15</v>
      </c>
      <c r="J1000" s="190"/>
      <c r="K1000" s="190"/>
      <c r="L1000" s="190"/>
      <c r="M1000" s="190"/>
      <c r="N1000" s="190"/>
    </row>
    <row r="1001" spans="1:14" s="19" customFormat="1" ht="16.5" customHeight="1">
      <c r="A1001" s="16"/>
      <c r="B1001" s="16"/>
      <c r="C1001" s="16"/>
      <c r="D1001" s="191"/>
      <c r="E1001" s="191"/>
      <c r="F1001" s="191"/>
      <c r="G1001" s="191"/>
      <c r="H1001" s="191"/>
      <c r="I1001" s="55" t="e">
        <f aca="true" t="shared" si="162" ref="I1001:N1001">I997+I999</f>
        <v>#REF!</v>
      </c>
      <c r="J1001" s="55" t="e">
        <f t="shared" si="162"/>
        <v>#REF!</v>
      </c>
      <c r="K1001" s="55" t="e">
        <f t="shared" si="162"/>
        <v>#REF!</v>
      </c>
      <c r="L1001" s="55" t="e">
        <f t="shared" si="162"/>
        <v>#REF!</v>
      </c>
      <c r="M1001" s="55" t="e">
        <f t="shared" si="162"/>
        <v>#REF!</v>
      </c>
      <c r="N1001" s="55" t="e">
        <f t="shared" si="162"/>
        <v>#REF!</v>
      </c>
    </row>
    <row r="1002" spans="1:14" s="34" customFormat="1" ht="15" customHeight="1">
      <c r="A1002" s="16"/>
      <c r="B1002" s="16"/>
      <c r="C1002" s="16"/>
      <c r="D1002" s="191" t="s">
        <v>97</v>
      </c>
      <c r="E1002" s="191"/>
      <c r="F1002" s="191"/>
      <c r="G1002" s="191"/>
      <c r="H1002" s="191"/>
      <c r="I1002" s="132" t="s">
        <v>47</v>
      </c>
      <c r="J1002" s="132"/>
      <c r="K1002" s="132"/>
      <c r="L1002" s="132"/>
      <c r="M1002" s="132"/>
      <c r="N1002" s="132"/>
    </row>
    <row r="1003" spans="1:14" s="34" customFormat="1" ht="16.5" customHeight="1">
      <c r="A1003" s="16"/>
      <c r="B1003" s="16"/>
      <c r="C1003" s="16"/>
      <c r="D1003" s="191"/>
      <c r="E1003" s="191"/>
      <c r="F1003" s="191"/>
      <c r="G1003" s="191"/>
      <c r="H1003" s="191"/>
      <c r="I1003" s="2">
        <v>4349615</v>
      </c>
      <c r="J1003" s="5"/>
      <c r="K1003" s="5"/>
      <c r="L1003" s="5">
        <v>1000000</v>
      </c>
      <c r="M1003" s="5">
        <v>4000000</v>
      </c>
      <c r="N1003" s="5">
        <f>I1003+J1003+K1003+L1003+M1003</f>
        <v>9349615</v>
      </c>
    </row>
    <row r="1004" spans="1:14" s="34" customFormat="1" ht="16.5" customHeight="1">
      <c r="A1004" s="16"/>
      <c r="B1004" s="16"/>
      <c r="C1004" s="16"/>
      <c r="D1004" s="191"/>
      <c r="E1004" s="191"/>
      <c r="F1004" s="191"/>
      <c r="G1004" s="191"/>
      <c r="H1004" s="191"/>
      <c r="I1004" s="189" t="s">
        <v>14</v>
      </c>
      <c r="J1004" s="189"/>
      <c r="K1004" s="189"/>
      <c r="L1004" s="189"/>
      <c r="M1004" s="189"/>
      <c r="N1004" s="189"/>
    </row>
    <row r="1005" spans="1:14" s="34" customFormat="1" ht="12.75" customHeight="1">
      <c r="A1005" s="16"/>
      <c r="B1005" s="16"/>
      <c r="C1005" s="16" t="s">
        <v>54</v>
      </c>
      <c r="D1005" s="191"/>
      <c r="E1005" s="191"/>
      <c r="F1005" s="191"/>
      <c r="G1005" s="191"/>
      <c r="H1005" s="191"/>
      <c r="I1005" s="60" t="e">
        <f>SUMIF(#REF!,$C1005,#REF!)</f>
        <v>#REF!</v>
      </c>
      <c r="J1005" s="60" t="e">
        <f>SUMIF(#REF!,$C1005,#REF!)</f>
        <v>#REF!</v>
      </c>
      <c r="K1005" s="60" t="e">
        <f>SUMIF(#REF!,$C1005,#REF!)</f>
        <v>#REF!</v>
      </c>
      <c r="L1005" s="60" t="e">
        <f>SUMIF(#REF!,$C1005,#REF!)</f>
        <v>#REF!</v>
      </c>
      <c r="M1005" s="60" t="e">
        <f>SUMIF(#REF!,$C1005,#REF!)</f>
        <v>#REF!</v>
      </c>
      <c r="N1005" s="60" t="e">
        <f>SUMIF(#REF!,$C1005,#REF!)</f>
        <v>#REF!</v>
      </c>
    </row>
    <row r="1006" spans="1:14" s="34" customFormat="1" ht="14.25" customHeight="1">
      <c r="A1006" s="16"/>
      <c r="B1006" s="16"/>
      <c r="C1006" s="16"/>
      <c r="D1006" s="191"/>
      <c r="E1006" s="191"/>
      <c r="F1006" s="191"/>
      <c r="G1006" s="191"/>
      <c r="H1006" s="191"/>
      <c r="I1006" s="190" t="s">
        <v>15</v>
      </c>
      <c r="J1006" s="190"/>
      <c r="K1006" s="190"/>
      <c r="L1006" s="190"/>
      <c r="M1006" s="190"/>
      <c r="N1006" s="190"/>
    </row>
    <row r="1007" spans="1:14" s="19" customFormat="1" ht="16.5" customHeight="1">
      <c r="A1007" s="16"/>
      <c r="B1007" s="16"/>
      <c r="C1007" s="16"/>
      <c r="D1007" s="191"/>
      <c r="E1007" s="191"/>
      <c r="F1007" s="191"/>
      <c r="G1007" s="191"/>
      <c r="H1007" s="191"/>
      <c r="I1007" s="55" t="e">
        <f aca="true" t="shared" si="163" ref="I1007:N1007">I1003+I1005</f>
        <v>#REF!</v>
      </c>
      <c r="J1007" s="55" t="e">
        <f t="shared" si="163"/>
        <v>#REF!</v>
      </c>
      <c r="K1007" s="55" t="e">
        <f t="shared" si="163"/>
        <v>#REF!</v>
      </c>
      <c r="L1007" s="55" t="e">
        <f t="shared" si="163"/>
        <v>#REF!</v>
      </c>
      <c r="M1007" s="55" t="e">
        <f t="shared" si="163"/>
        <v>#REF!</v>
      </c>
      <c r="N1007" s="55" t="e">
        <f t="shared" si="163"/>
        <v>#REF!</v>
      </c>
    </row>
    <row r="1008" spans="1:14" s="34" customFormat="1" ht="15" customHeight="1">
      <c r="A1008" s="16"/>
      <c r="B1008" s="16"/>
      <c r="C1008" s="16"/>
      <c r="D1008" s="191" t="s">
        <v>98</v>
      </c>
      <c r="E1008" s="191"/>
      <c r="F1008" s="191"/>
      <c r="G1008" s="191"/>
      <c r="H1008" s="191"/>
      <c r="I1008" s="132" t="s">
        <v>47</v>
      </c>
      <c r="J1008" s="132"/>
      <c r="K1008" s="132"/>
      <c r="L1008" s="132"/>
      <c r="M1008" s="132"/>
      <c r="N1008" s="132"/>
    </row>
    <row r="1009" spans="1:14" s="34" customFormat="1" ht="16.5" customHeight="1">
      <c r="A1009" s="16"/>
      <c r="B1009" s="16"/>
      <c r="C1009" s="16"/>
      <c r="D1009" s="191"/>
      <c r="E1009" s="191"/>
      <c r="F1009" s="191"/>
      <c r="G1009" s="191"/>
      <c r="H1009" s="191"/>
      <c r="I1009" s="2">
        <v>2047000</v>
      </c>
      <c r="J1009" s="5">
        <v>1629000</v>
      </c>
      <c r="K1009" s="5">
        <v>800000</v>
      </c>
      <c r="L1009" s="5">
        <v>4850000</v>
      </c>
      <c r="M1009" s="5">
        <v>4850000</v>
      </c>
      <c r="N1009" s="5">
        <f>I1009+J1009+K1009+L1009+M1009</f>
        <v>14176000</v>
      </c>
    </row>
    <row r="1010" spans="1:14" s="34" customFormat="1" ht="16.5" customHeight="1">
      <c r="A1010" s="16"/>
      <c r="B1010" s="16"/>
      <c r="C1010" s="16"/>
      <c r="D1010" s="191"/>
      <c r="E1010" s="191"/>
      <c r="F1010" s="191"/>
      <c r="G1010" s="191"/>
      <c r="H1010" s="191"/>
      <c r="I1010" s="189" t="s">
        <v>14</v>
      </c>
      <c r="J1010" s="189"/>
      <c r="K1010" s="189"/>
      <c r="L1010" s="189"/>
      <c r="M1010" s="189"/>
      <c r="N1010" s="189"/>
    </row>
    <row r="1011" spans="1:14" s="34" customFormat="1" ht="12.75" customHeight="1">
      <c r="A1011" s="16"/>
      <c r="B1011" s="16"/>
      <c r="C1011" s="16" t="s">
        <v>55</v>
      </c>
      <c r="D1011" s="191"/>
      <c r="E1011" s="191"/>
      <c r="F1011" s="191"/>
      <c r="G1011" s="191"/>
      <c r="H1011" s="191"/>
      <c r="I1011" s="60" t="e">
        <f>SUMIF(#REF!,$C1011,#REF!)</f>
        <v>#REF!</v>
      </c>
      <c r="J1011" s="60" t="e">
        <f>SUMIF(#REF!,$C1011,#REF!)</f>
        <v>#REF!</v>
      </c>
      <c r="K1011" s="60" t="e">
        <f>SUMIF(#REF!,$C1011,#REF!)</f>
        <v>#REF!</v>
      </c>
      <c r="L1011" s="60" t="e">
        <f>SUMIF(#REF!,$C1011,#REF!)</f>
        <v>#REF!</v>
      </c>
      <c r="M1011" s="60" t="e">
        <f>SUMIF(#REF!,$C1011,#REF!)</f>
        <v>#REF!</v>
      </c>
      <c r="N1011" s="60" t="e">
        <f>SUMIF(#REF!,$C1011,#REF!)</f>
        <v>#REF!</v>
      </c>
    </row>
    <row r="1012" spans="1:14" s="34" customFormat="1" ht="14.25" customHeight="1">
      <c r="A1012" s="16"/>
      <c r="B1012" s="16"/>
      <c r="C1012" s="16"/>
      <c r="D1012" s="191"/>
      <c r="E1012" s="191"/>
      <c r="F1012" s="191"/>
      <c r="G1012" s="191"/>
      <c r="H1012" s="191"/>
      <c r="I1012" s="190" t="s">
        <v>15</v>
      </c>
      <c r="J1012" s="190"/>
      <c r="K1012" s="190"/>
      <c r="L1012" s="190"/>
      <c r="M1012" s="190"/>
      <c r="N1012" s="190"/>
    </row>
    <row r="1013" spans="1:14" s="19" customFormat="1" ht="16.5" customHeight="1">
      <c r="A1013" s="16"/>
      <c r="B1013" s="16"/>
      <c r="C1013" s="16"/>
      <c r="D1013" s="191"/>
      <c r="E1013" s="191"/>
      <c r="F1013" s="191"/>
      <c r="G1013" s="191"/>
      <c r="H1013" s="191"/>
      <c r="I1013" s="55" t="e">
        <f aca="true" t="shared" si="164" ref="I1013:N1013">I1009+I1011</f>
        <v>#REF!</v>
      </c>
      <c r="J1013" s="55" t="e">
        <f t="shared" si="164"/>
        <v>#REF!</v>
      </c>
      <c r="K1013" s="55" t="e">
        <f t="shared" si="164"/>
        <v>#REF!</v>
      </c>
      <c r="L1013" s="55" t="e">
        <f t="shared" si="164"/>
        <v>#REF!</v>
      </c>
      <c r="M1013" s="55" t="e">
        <f t="shared" si="164"/>
        <v>#REF!</v>
      </c>
      <c r="N1013" s="55" t="e">
        <f t="shared" si="164"/>
        <v>#REF!</v>
      </c>
    </row>
    <row r="1014" spans="1:14" s="34" customFormat="1" ht="15" customHeight="1">
      <c r="A1014" s="16"/>
      <c r="B1014" s="16"/>
      <c r="C1014" s="16"/>
      <c r="D1014" s="191" t="s">
        <v>31</v>
      </c>
      <c r="E1014" s="191"/>
      <c r="F1014" s="191"/>
      <c r="G1014" s="191"/>
      <c r="H1014" s="191"/>
      <c r="I1014" s="132" t="s">
        <v>47</v>
      </c>
      <c r="J1014" s="132"/>
      <c r="K1014" s="132"/>
      <c r="L1014" s="132"/>
      <c r="M1014" s="132"/>
      <c r="N1014" s="132"/>
    </row>
    <row r="1015" spans="1:14" s="34" customFormat="1" ht="16.5" customHeight="1">
      <c r="A1015" s="16"/>
      <c r="B1015" s="16"/>
      <c r="C1015" s="16"/>
      <c r="D1015" s="191"/>
      <c r="E1015" s="191"/>
      <c r="F1015" s="191"/>
      <c r="G1015" s="191"/>
      <c r="H1015" s="191"/>
      <c r="I1015" s="2">
        <v>7738783</v>
      </c>
      <c r="J1015" s="5">
        <v>3308000</v>
      </c>
      <c r="K1015" s="5">
        <v>2363000</v>
      </c>
      <c r="L1015" s="5">
        <v>2000000</v>
      </c>
      <c r="M1015" s="5">
        <v>108000</v>
      </c>
      <c r="N1015" s="5">
        <f>I1015+J1015+K1015+L1015+M1015</f>
        <v>15517783</v>
      </c>
    </row>
    <row r="1016" spans="1:14" s="34" customFormat="1" ht="16.5" customHeight="1">
      <c r="A1016" s="16"/>
      <c r="B1016" s="16"/>
      <c r="C1016" s="16"/>
      <c r="D1016" s="191"/>
      <c r="E1016" s="191"/>
      <c r="F1016" s="191"/>
      <c r="G1016" s="191"/>
      <c r="H1016" s="191"/>
      <c r="I1016" s="189" t="s">
        <v>14</v>
      </c>
      <c r="J1016" s="189"/>
      <c r="K1016" s="189"/>
      <c r="L1016" s="189"/>
      <c r="M1016" s="189"/>
      <c r="N1016" s="189"/>
    </row>
    <row r="1017" spans="1:14" s="34" customFormat="1" ht="12.75" customHeight="1">
      <c r="A1017" s="16"/>
      <c r="B1017" s="16"/>
      <c r="C1017" s="16" t="s">
        <v>56</v>
      </c>
      <c r="D1017" s="191"/>
      <c r="E1017" s="191"/>
      <c r="F1017" s="191"/>
      <c r="G1017" s="191"/>
      <c r="H1017" s="191"/>
      <c r="I1017" s="60" t="e">
        <f>SUMIF(#REF!,$C1017,#REF!)</f>
        <v>#REF!</v>
      </c>
      <c r="J1017" s="60" t="e">
        <f>SUMIF(#REF!,$C1017,#REF!)</f>
        <v>#REF!</v>
      </c>
      <c r="K1017" s="60" t="e">
        <f>SUMIF(#REF!,$C1017,#REF!)</f>
        <v>#REF!</v>
      </c>
      <c r="L1017" s="60" t="e">
        <f>SUMIF(#REF!,$C1017,#REF!)</f>
        <v>#REF!</v>
      </c>
      <c r="M1017" s="60" t="e">
        <f>SUMIF(#REF!,$C1017,#REF!)</f>
        <v>#REF!</v>
      </c>
      <c r="N1017" s="60" t="e">
        <f>SUMIF(#REF!,$C1017,#REF!)</f>
        <v>#REF!</v>
      </c>
    </row>
    <row r="1018" spans="1:14" s="34" customFormat="1" ht="14.25" customHeight="1">
      <c r="A1018" s="16"/>
      <c r="B1018" s="16"/>
      <c r="C1018" s="16"/>
      <c r="D1018" s="191"/>
      <c r="E1018" s="191"/>
      <c r="F1018" s="191"/>
      <c r="G1018" s="191"/>
      <c r="H1018" s="191"/>
      <c r="I1018" s="190" t="s">
        <v>15</v>
      </c>
      <c r="J1018" s="190"/>
      <c r="K1018" s="190"/>
      <c r="L1018" s="190"/>
      <c r="M1018" s="190"/>
      <c r="N1018" s="190"/>
    </row>
    <row r="1019" spans="1:14" s="19" customFormat="1" ht="16.5" customHeight="1">
      <c r="A1019" s="16"/>
      <c r="B1019" s="16"/>
      <c r="C1019" s="16"/>
      <c r="D1019" s="191"/>
      <c r="E1019" s="191"/>
      <c r="F1019" s="191"/>
      <c r="G1019" s="191"/>
      <c r="H1019" s="191"/>
      <c r="I1019" s="55" t="e">
        <f aca="true" t="shared" si="165" ref="I1019:N1019">I1015+I1017</f>
        <v>#REF!</v>
      </c>
      <c r="J1019" s="55" t="e">
        <f t="shared" si="165"/>
        <v>#REF!</v>
      </c>
      <c r="K1019" s="55" t="e">
        <f t="shared" si="165"/>
        <v>#REF!</v>
      </c>
      <c r="L1019" s="55" t="e">
        <f t="shared" si="165"/>
        <v>#REF!</v>
      </c>
      <c r="M1019" s="55" t="e">
        <f t="shared" si="165"/>
        <v>#REF!</v>
      </c>
      <c r="N1019" s="55" t="e">
        <f t="shared" si="165"/>
        <v>#REF!</v>
      </c>
    </row>
    <row r="1020" spans="1:14" s="34" customFormat="1" ht="15" customHeight="1">
      <c r="A1020" s="16"/>
      <c r="B1020" s="16"/>
      <c r="C1020" s="16"/>
      <c r="D1020" s="191" t="s">
        <v>32</v>
      </c>
      <c r="E1020" s="191"/>
      <c r="F1020" s="191"/>
      <c r="G1020" s="191"/>
      <c r="H1020" s="191"/>
      <c r="I1020" s="132" t="s">
        <v>47</v>
      </c>
      <c r="J1020" s="132"/>
      <c r="K1020" s="132"/>
      <c r="L1020" s="132"/>
      <c r="M1020" s="132"/>
      <c r="N1020" s="132"/>
    </row>
    <row r="1021" spans="1:14" s="34" customFormat="1" ht="16.5" customHeight="1">
      <c r="A1021" s="16"/>
      <c r="B1021" s="16"/>
      <c r="C1021" s="16"/>
      <c r="D1021" s="191"/>
      <c r="E1021" s="191"/>
      <c r="F1021" s="191"/>
      <c r="G1021" s="191"/>
      <c r="H1021" s="191"/>
      <c r="I1021" s="2">
        <v>250000</v>
      </c>
      <c r="J1021" s="5"/>
      <c r="K1021" s="5"/>
      <c r="L1021" s="5"/>
      <c r="M1021" s="5"/>
      <c r="N1021" s="5">
        <f>I1021+J1021+K1021+L1021+M1021</f>
        <v>250000</v>
      </c>
    </row>
    <row r="1022" spans="1:14" s="34" customFormat="1" ht="16.5" customHeight="1">
      <c r="A1022" s="16"/>
      <c r="B1022" s="16"/>
      <c r="C1022" s="16"/>
      <c r="D1022" s="191"/>
      <c r="E1022" s="191"/>
      <c r="F1022" s="191"/>
      <c r="G1022" s="191"/>
      <c r="H1022" s="191"/>
      <c r="I1022" s="189" t="s">
        <v>14</v>
      </c>
      <c r="J1022" s="189"/>
      <c r="K1022" s="189"/>
      <c r="L1022" s="189"/>
      <c r="M1022" s="189"/>
      <c r="N1022" s="189"/>
    </row>
    <row r="1023" spans="1:14" s="34" customFormat="1" ht="12.75" customHeight="1">
      <c r="A1023" s="16"/>
      <c r="B1023" s="16"/>
      <c r="C1023" s="16" t="s">
        <v>57</v>
      </c>
      <c r="D1023" s="191"/>
      <c r="E1023" s="191"/>
      <c r="F1023" s="191"/>
      <c r="G1023" s="191"/>
      <c r="H1023" s="191"/>
      <c r="I1023" s="60" t="e">
        <f>SUMIF(#REF!,$C1023,#REF!)</f>
        <v>#REF!</v>
      </c>
      <c r="J1023" s="60" t="e">
        <f>SUMIF(#REF!,$C1023,#REF!)</f>
        <v>#REF!</v>
      </c>
      <c r="K1023" s="60" t="e">
        <f>SUMIF(#REF!,$C1023,#REF!)</f>
        <v>#REF!</v>
      </c>
      <c r="L1023" s="60" t="e">
        <f>SUMIF(#REF!,$C1023,#REF!)</f>
        <v>#REF!</v>
      </c>
      <c r="M1023" s="60" t="e">
        <f>SUMIF(#REF!,$C1023,#REF!)</f>
        <v>#REF!</v>
      </c>
      <c r="N1023" s="60" t="e">
        <f>SUMIF(#REF!,$C1023,#REF!)</f>
        <v>#REF!</v>
      </c>
    </row>
    <row r="1024" spans="1:14" s="34" customFormat="1" ht="14.25" customHeight="1">
      <c r="A1024" s="16"/>
      <c r="B1024" s="16"/>
      <c r="C1024" s="16"/>
      <c r="D1024" s="191"/>
      <c r="E1024" s="191"/>
      <c r="F1024" s="191"/>
      <c r="G1024" s="191"/>
      <c r="H1024" s="191"/>
      <c r="I1024" s="190" t="s">
        <v>15</v>
      </c>
      <c r="J1024" s="190"/>
      <c r="K1024" s="190"/>
      <c r="L1024" s="190"/>
      <c r="M1024" s="190"/>
      <c r="N1024" s="190"/>
    </row>
    <row r="1025" spans="1:14" s="19" customFormat="1" ht="16.5" customHeight="1">
      <c r="A1025" s="16"/>
      <c r="B1025" s="16"/>
      <c r="C1025" s="16"/>
      <c r="D1025" s="191"/>
      <c r="E1025" s="191"/>
      <c r="F1025" s="191"/>
      <c r="G1025" s="191"/>
      <c r="H1025" s="191"/>
      <c r="I1025" s="55" t="e">
        <f aca="true" t="shared" si="166" ref="I1025:N1025">I1021+I1023</f>
        <v>#REF!</v>
      </c>
      <c r="J1025" s="55" t="e">
        <f t="shared" si="166"/>
        <v>#REF!</v>
      </c>
      <c r="K1025" s="55" t="e">
        <f t="shared" si="166"/>
        <v>#REF!</v>
      </c>
      <c r="L1025" s="55" t="e">
        <f t="shared" si="166"/>
        <v>#REF!</v>
      </c>
      <c r="M1025" s="55" t="e">
        <f t="shared" si="166"/>
        <v>#REF!</v>
      </c>
      <c r="N1025" s="55" t="e">
        <f t="shared" si="166"/>
        <v>#REF!</v>
      </c>
    </row>
    <row r="1026" spans="1:14" s="34" customFormat="1" ht="15" customHeight="1">
      <c r="A1026" s="16"/>
      <c r="B1026" s="16"/>
      <c r="C1026" s="16"/>
      <c r="D1026" s="191" t="s">
        <v>33</v>
      </c>
      <c r="E1026" s="191"/>
      <c r="F1026" s="191"/>
      <c r="G1026" s="191"/>
      <c r="H1026" s="191"/>
      <c r="I1026" s="132" t="s">
        <v>47</v>
      </c>
      <c r="J1026" s="132"/>
      <c r="K1026" s="132"/>
      <c r="L1026" s="132"/>
      <c r="M1026" s="132"/>
      <c r="N1026" s="132"/>
    </row>
    <row r="1027" spans="1:14" s="34" customFormat="1" ht="16.5" customHeight="1">
      <c r="A1027" s="16"/>
      <c r="B1027" s="16"/>
      <c r="C1027" s="16"/>
      <c r="D1027" s="191"/>
      <c r="E1027" s="191"/>
      <c r="F1027" s="191"/>
      <c r="G1027" s="191"/>
      <c r="H1027" s="191"/>
      <c r="I1027" s="2">
        <v>11118000</v>
      </c>
      <c r="J1027" s="5">
        <v>9956000</v>
      </c>
      <c r="K1027" s="5">
        <v>8095000</v>
      </c>
      <c r="L1027" s="5">
        <v>114000</v>
      </c>
      <c r="M1027" s="5"/>
      <c r="N1027" s="5">
        <f>I1027+J1027+K1027+L1027+M1027</f>
        <v>29283000</v>
      </c>
    </row>
    <row r="1028" spans="1:14" s="34" customFormat="1" ht="16.5" customHeight="1">
      <c r="A1028" s="16"/>
      <c r="B1028" s="16"/>
      <c r="C1028" s="16"/>
      <c r="D1028" s="191"/>
      <c r="E1028" s="191"/>
      <c r="F1028" s="191"/>
      <c r="G1028" s="191"/>
      <c r="H1028" s="191"/>
      <c r="I1028" s="189" t="s">
        <v>14</v>
      </c>
      <c r="J1028" s="189"/>
      <c r="K1028" s="189"/>
      <c r="L1028" s="189"/>
      <c r="M1028" s="189"/>
      <c r="N1028" s="189"/>
    </row>
    <row r="1029" spans="1:14" s="34" customFormat="1" ht="12.75" customHeight="1">
      <c r="A1029" s="16"/>
      <c r="B1029" s="16"/>
      <c r="C1029" s="16" t="s">
        <v>58</v>
      </c>
      <c r="D1029" s="191"/>
      <c r="E1029" s="191"/>
      <c r="F1029" s="191"/>
      <c r="G1029" s="191"/>
      <c r="H1029" s="191"/>
      <c r="I1029" s="60" t="e">
        <f>SUMIF(#REF!,$C1029,#REF!)</f>
        <v>#REF!</v>
      </c>
      <c r="J1029" s="60" t="e">
        <f>SUMIF(#REF!,$C1029,#REF!)</f>
        <v>#REF!</v>
      </c>
      <c r="K1029" s="60" t="e">
        <f>SUMIF(#REF!,$C1029,#REF!)</f>
        <v>#REF!</v>
      </c>
      <c r="L1029" s="60" t="e">
        <f>SUMIF(#REF!,$C1029,#REF!)</f>
        <v>#REF!</v>
      </c>
      <c r="M1029" s="60" t="e">
        <f>SUMIF(#REF!,$C1029,#REF!)</f>
        <v>#REF!</v>
      </c>
      <c r="N1029" s="60" t="e">
        <f>SUMIF(#REF!,$C1029,#REF!)</f>
        <v>#REF!</v>
      </c>
    </row>
    <row r="1030" spans="1:14" s="34" customFormat="1" ht="14.25" customHeight="1">
      <c r="A1030" s="16"/>
      <c r="B1030" s="16"/>
      <c r="C1030" s="16"/>
      <c r="D1030" s="191"/>
      <c r="E1030" s="191"/>
      <c r="F1030" s="191"/>
      <c r="G1030" s="191"/>
      <c r="H1030" s="191"/>
      <c r="I1030" s="190" t="s">
        <v>15</v>
      </c>
      <c r="J1030" s="190"/>
      <c r="K1030" s="190"/>
      <c r="L1030" s="190"/>
      <c r="M1030" s="190"/>
      <c r="N1030" s="190"/>
    </row>
    <row r="1031" spans="1:14" s="19" customFormat="1" ht="16.5" customHeight="1">
      <c r="A1031" s="16"/>
      <c r="B1031" s="16"/>
      <c r="C1031" s="16"/>
      <c r="D1031" s="191"/>
      <c r="E1031" s="191"/>
      <c r="F1031" s="191"/>
      <c r="G1031" s="191"/>
      <c r="H1031" s="191"/>
      <c r="I1031" s="55" t="e">
        <f aca="true" t="shared" si="167" ref="I1031:N1031">I1027+I1029</f>
        <v>#REF!</v>
      </c>
      <c r="J1031" s="55" t="e">
        <f t="shared" si="167"/>
        <v>#REF!</v>
      </c>
      <c r="K1031" s="55" t="e">
        <f t="shared" si="167"/>
        <v>#REF!</v>
      </c>
      <c r="L1031" s="55" t="e">
        <f t="shared" si="167"/>
        <v>#REF!</v>
      </c>
      <c r="M1031" s="55" t="e">
        <f t="shared" si="167"/>
        <v>#REF!</v>
      </c>
      <c r="N1031" s="55" t="e">
        <f t="shared" si="167"/>
        <v>#REF!</v>
      </c>
    </row>
    <row r="1032" spans="1:14" s="34" customFormat="1" ht="15" customHeight="1">
      <c r="A1032" s="16"/>
      <c r="B1032" s="16"/>
      <c r="C1032" s="16"/>
      <c r="D1032" s="191" t="s">
        <v>34</v>
      </c>
      <c r="E1032" s="191"/>
      <c r="F1032" s="191"/>
      <c r="G1032" s="191"/>
      <c r="H1032" s="191"/>
      <c r="I1032" s="132" t="s">
        <v>47</v>
      </c>
      <c r="J1032" s="132"/>
      <c r="K1032" s="132"/>
      <c r="L1032" s="132"/>
      <c r="M1032" s="132"/>
      <c r="N1032" s="132"/>
    </row>
    <row r="1033" spans="1:14" s="34" customFormat="1" ht="16.5" customHeight="1">
      <c r="A1033" s="16"/>
      <c r="B1033" s="16"/>
      <c r="C1033" s="16"/>
      <c r="D1033" s="191"/>
      <c r="E1033" s="191"/>
      <c r="F1033" s="191"/>
      <c r="G1033" s="191"/>
      <c r="H1033" s="191"/>
      <c r="I1033" s="2"/>
      <c r="J1033" s="5"/>
      <c r="K1033" s="5"/>
      <c r="L1033" s="5"/>
      <c r="M1033" s="5"/>
      <c r="N1033" s="5">
        <f>I1033+J1033+K1033+L1033+M1033</f>
        <v>0</v>
      </c>
    </row>
    <row r="1034" spans="1:14" s="34" customFormat="1" ht="16.5" customHeight="1">
      <c r="A1034" s="16"/>
      <c r="B1034" s="16"/>
      <c r="C1034" s="16"/>
      <c r="D1034" s="191"/>
      <c r="E1034" s="191"/>
      <c r="F1034" s="191"/>
      <c r="G1034" s="191"/>
      <c r="H1034" s="191"/>
      <c r="I1034" s="189" t="s">
        <v>14</v>
      </c>
      <c r="J1034" s="189"/>
      <c r="K1034" s="189"/>
      <c r="L1034" s="189"/>
      <c r="M1034" s="189"/>
      <c r="N1034" s="189"/>
    </row>
    <row r="1035" spans="1:14" s="34" customFormat="1" ht="12.75" customHeight="1">
      <c r="A1035" s="16"/>
      <c r="B1035" s="16"/>
      <c r="C1035" s="16" t="s">
        <v>49</v>
      </c>
      <c r="D1035" s="191"/>
      <c r="E1035" s="191"/>
      <c r="F1035" s="191"/>
      <c r="G1035" s="191"/>
      <c r="H1035" s="191"/>
      <c r="I1035" s="60" t="e">
        <f>SUMIF(#REF!,$C1035,#REF!)</f>
        <v>#REF!</v>
      </c>
      <c r="J1035" s="60" t="e">
        <f>SUMIF(#REF!,$C1035,#REF!)</f>
        <v>#REF!</v>
      </c>
      <c r="K1035" s="60" t="e">
        <f>SUMIF(#REF!,$C1035,#REF!)</f>
        <v>#REF!</v>
      </c>
      <c r="L1035" s="60" t="e">
        <f>SUMIF(#REF!,$C1035,#REF!)</f>
        <v>#REF!</v>
      </c>
      <c r="M1035" s="60" t="e">
        <f>SUMIF(#REF!,$C1035,#REF!)</f>
        <v>#REF!</v>
      </c>
      <c r="N1035" s="60" t="e">
        <f>SUMIF(#REF!,$C1035,#REF!)</f>
        <v>#REF!</v>
      </c>
    </row>
    <row r="1036" spans="1:14" s="34" customFormat="1" ht="14.25" customHeight="1">
      <c r="A1036" s="16"/>
      <c r="B1036" s="16"/>
      <c r="C1036" s="16"/>
      <c r="D1036" s="191"/>
      <c r="E1036" s="191"/>
      <c r="F1036" s="191"/>
      <c r="G1036" s="191"/>
      <c r="H1036" s="191"/>
      <c r="I1036" s="190" t="s">
        <v>15</v>
      </c>
      <c r="J1036" s="190"/>
      <c r="K1036" s="190"/>
      <c r="L1036" s="190"/>
      <c r="M1036" s="190"/>
      <c r="N1036" s="190"/>
    </row>
    <row r="1037" spans="1:14" s="19" customFormat="1" ht="16.5" customHeight="1">
      <c r="A1037" s="16"/>
      <c r="B1037" s="16"/>
      <c r="C1037" s="16"/>
      <c r="D1037" s="191"/>
      <c r="E1037" s="191"/>
      <c r="F1037" s="191"/>
      <c r="G1037" s="191"/>
      <c r="H1037" s="191"/>
      <c r="I1037" s="55" t="e">
        <f aca="true" t="shared" si="168" ref="I1037:N1037">I1033+I1035</f>
        <v>#REF!</v>
      </c>
      <c r="J1037" s="55" t="e">
        <f t="shared" si="168"/>
        <v>#REF!</v>
      </c>
      <c r="K1037" s="55" t="e">
        <f t="shared" si="168"/>
        <v>#REF!</v>
      </c>
      <c r="L1037" s="55" t="e">
        <f t="shared" si="168"/>
        <v>#REF!</v>
      </c>
      <c r="M1037" s="55" t="e">
        <f t="shared" si="168"/>
        <v>#REF!</v>
      </c>
      <c r="N1037" s="55" t="e">
        <f t="shared" si="168"/>
        <v>#REF!</v>
      </c>
    </row>
    <row r="1038" spans="1:14" s="34" customFormat="1" ht="15" customHeight="1">
      <c r="A1038" s="16"/>
      <c r="B1038" s="16"/>
      <c r="C1038" s="16"/>
      <c r="D1038" s="191" t="s">
        <v>35</v>
      </c>
      <c r="E1038" s="191"/>
      <c r="F1038" s="191"/>
      <c r="G1038" s="191"/>
      <c r="H1038" s="191"/>
      <c r="I1038" s="132" t="s">
        <v>47</v>
      </c>
      <c r="J1038" s="132"/>
      <c r="K1038" s="132"/>
      <c r="L1038" s="132"/>
      <c r="M1038" s="132"/>
      <c r="N1038" s="132"/>
    </row>
    <row r="1039" spans="1:14" s="34" customFormat="1" ht="16.5" customHeight="1">
      <c r="A1039" s="16"/>
      <c r="B1039" s="16"/>
      <c r="C1039" s="16"/>
      <c r="D1039" s="191"/>
      <c r="E1039" s="191"/>
      <c r="F1039" s="191"/>
      <c r="G1039" s="191"/>
      <c r="H1039" s="191"/>
      <c r="I1039" s="2">
        <v>3443847</v>
      </c>
      <c r="J1039" s="5"/>
      <c r="K1039" s="5"/>
      <c r="L1039" s="5"/>
      <c r="M1039" s="5">
        <v>1000000</v>
      </c>
      <c r="N1039" s="5">
        <f>I1039+J1039+K1039+L1039+M1039</f>
        <v>4443847</v>
      </c>
    </row>
    <row r="1040" spans="1:14" s="34" customFormat="1" ht="16.5" customHeight="1">
      <c r="A1040" s="16"/>
      <c r="B1040" s="16"/>
      <c r="C1040" s="16"/>
      <c r="D1040" s="191"/>
      <c r="E1040" s="191"/>
      <c r="F1040" s="191"/>
      <c r="G1040" s="191"/>
      <c r="H1040" s="191"/>
      <c r="I1040" s="189" t="s">
        <v>14</v>
      </c>
      <c r="J1040" s="189"/>
      <c r="K1040" s="189"/>
      <c r="L1040" s="189"/>
      <c r="M1040" s="189"/>
      <c r="N1040" s="189"/>
    </row>
    <row r="1041" spans="1:14" s="34" customFormat="1" ht="12.75" customHeight="1">
      <c r="A1041" s="16"/>
      <c r="B1041" s="16"/>
      <c r="C1041" s="16" t="s">
        <v>59</v>
      </c>
      <c r="D1041" s="191"/>
      <c r="E1041" s="191"/>
      <c r="F1041" s="191"/>
      <c r="G1041" s="191"/>
      <c r="H1041" s="191"/>
      <c r="I1041" s="60" t="e">
        <f>SUMIF(#REF!,$C1041,#REF!)</f>
        <v>#REF!</v>
      </c>
      <c r="J1041" s="60" t="e">
        <f>SUMIF(#REF!,$C1041,#REF!)</f>
        <v>#REF!</v>
      </c>
      <c r="K1041" s="60" t="e">
        <f>SUMIF(#REF!,$C1041,#REF!)</f>
        <v>#REF!</v>
      </c>
      <c r="L1041" s="60" t="e">
        <f>SUMIF(#REF!,$C1041,#REF!)</f>
        <v>#REF!</v>
      </c>
      <c r="M1041" s="60" t="e">
        <f>SUMIF(#REF!,$C1041,#REF!)</f>
        <v>#REF!</v>
      </c>
      <c r="N1041" s="60" t="e">
        <f>SUMIF(#REF!,$C1041,#REF!)</f>
        <v>#REF!</v>
      </c>
    </row>
    <row r="1042" spans="1:14" s="34" customFormat="1" ht="14.25" customHeight="1">
      <c r="A1042" s="16"/>
      <c r="B1042" s="16"/>
      <c r="C1042" s="16"/>
      <c r="D1042" s="191"/>
      <c r="E1042" s="191"/>
      <c r="F1042" s="191"/>
      <c r="G1042" s="191"/>
      <c r="H1042" s="191"/>
      <c r="I1042" s="190" t="s">
        <v>15</v>
      </c>
      <c r="J1042" s="190"/>
      <c r="K1042" s="190"/>
      <c r="L1042" s="190"/>
      <c r="M1042" s="190"/>
      <c r="N1042" s="190"/>
    </row>
    <row r="1043" spans="1:14" s="19" customFormat="1" ht="16.5" customHeight="1">
      <c r="A1043" s="16"/>
      <c r="B1043" s="16"/>
      <c r="C1043" s="16"/>
      <c r="D1043" s="191"/>
      <c r="E1043" s="191"/>
      <c r="F1043" s="191"/>
      <c r="G1043" s="191"/>
      <c r="H1043" s="191"/>
      <c r="I1043" s="55" t="e">
        <f aca="true" t="shared" si="169" ref="I1043:N1043">I1039+I1041</f>
        <v>#REF!</v>
      </c>
      <c r="J1043" s="55" t="e">
        <f t="shared" si="169"/>
        <v>#REF!</v>
      </c>
      <c r="K1043" s="55" t="e">
        <f t="shared" si="169"/>
        <v>#REF!</v>
      </c>
      <c r="L1043" s="55" t="e">
        <f t="shared" si="169"/>
        <v>#REF!</v>
      </c>
      <c r="M1043" s="55" t="e">
        <f t="shared" si="169"/>
        <v>#REF!</v>
      </c>
      <c r="N1043" s="55" t="e">
        <f t="shared" si="169"/>
        <v>#REF!</v>
      </c>
    </row>
    <row r="1044" spans="1:14" s="19" customFormat="1" ht="27" customHeight="1">
      <c r="A1044" s="16"/>
      <c r="B1044" s="16"/>
      <c r="C1044" s="16"/>
      <c r="D1044" s="192" t="s">
        <v>83</v>
      </c>
      <c r="E1044" s="192"/>
      <c r="F1044" s="192"/>
      <c r="G1044" s="192"/>
      <c r="H1044" s="192"/>
      <c r="I1044" s="192"/>
      <c r="J1044" s="192"/>
      <c r="K1044" s="192"/>
      <c r="L1044" s="192"/>
      <c r="M1044" s="192"/>
      <c r="N1044" s="192"/>
    </row>
    <row r="1045" spans="1:14" s="34" customFormat="1" ht="15" customHeight="1">
      <c r="A1045" s="16"/>
      <c r="B1045" s="16"/>
      <c r="C1045" s="16"/>
      <c r="D1045" s="191" t="s">
        <v>92</v>
      </c>
      <c r="E1045" s="191"/>
      <c r="F1045" s="191"/>
      <c r="G1045" s="191"/>
      <c r="H1045" s="191"/>
      <c r="I1045" s="125" t="s">
        <v>47</v>
      </c>
      <c r="J1045" s="126"/>
      <c r="K1045" s="126"/>
      <c r="L1045" s="126"/>
      <c r="M1045" s="126"/>
      <c r="N1045" s="127"/>
    </row>
    <row r="1046" spans="1:14" s="34" customFormat="1" ht="16.5" customHeight="1">
      <c r="A1046" s="16"/>
      <c r="B1046" s="16"/>
      <c r="C1046" s="16"/>
      <c r="D1046" s="191"/>
      <c r="E1046" s="191"/>
      <c r="F1046" s="191"/>
      <c r="G1046" s="191"/>
      <c r="H1046" s="191"/>
      <c r="I1046" s="2">
        <v>36181000</v>
      </c>
      <c r="J1046" s="5">
        <v>29550000</v>
      </c>
      <c r="K1046" s="5">
        <v>30735000</v>
      </c>
      <c r="L1046" s="5">
        <v>34386000</v>
      </c>
      <c r="M1046" s="5">
        <v>25180000</v>
      </c>
      <c r="N1046" s="5">
        <f>I1046+J1046+K1046+L1046+M1046</f>
        <v>156032000</v>
      </c>
    </row>
    <row r="1047" spans="1:14" s="34" customFormat="1" ht="16.5" customHeight="1">
      <c r="A1047" s="16"/>
      <c r="B1047" s="16"/>
      <c r="C1047" s="16"/>
      <c r="D1047" s="191"/>
      <c r="E1047" s="191"/>
      <c r="F1047" s="191"/>
      <c r="G1047" s="191"/>
      <c r="H1047" s="191"/>
      <c r="I1047" s="189" t="s">
        <v>14</v>
      </c>
      <c r="J1047" s="189"/>
      <c r="K1047" s="189"/>
      <c r="L1047" s="189"/>
      <c r="M1047" s="189"/>
      <c r="N1047" s="189"/>
    </row>
    <row r="1048" spans="1:14" s="34" customFormat="1" ht="12.75" customHeight="1">
      <c r="A1048" s="16"/>
      <c r="B1048" s="16"/>
      <c r="C1048" s="16" t="s">
        <v>48</v>
      </c>
      <c r="D1048" s="191"/>
      <c r="E1048" s="191"/>
      <c r="F1048" s="191"/>
      <c r="G1048" s="191"/>
      <c r="H1048" s="191"/>
      <c r="I1048" s="60" t="e">
        <f>SUMIF(#REF!,$C1048,#REF!)</f>
        <v>#REF!</v>
      </c>
      <c r="J1048" s="60" t="e">
        <f>SUMIF(#REF!,$C1048,#REF!)</f>
        <v>#REF!</v>
      </c>
      <c r="K1048" s="60" t="e">
        <f>SUMIF(#REF!,$C1048,#REF!)</f>
        <v>#REF!</v>
      </c>
      <c r="L1048" s="60" t="e">
        <f>SUMIF(#REF!,$C1048,#REF!)</f>
        <v>#REF!</v>
      </c>
      <c r="M1048" s="60" t="e">
        <f>SUMIF(#REF!,$C1048,#REF!)</f>
        <v>#REF!</v>
      </c>
      <c r="N1048" s="26" t="e">
        <f>I1048+J1048+K1048+L1048+M1048</f>
        <v>#REF!</v>
      </c>
    </row>
    <row r="1049" spans="1:14" s="34" customFormat="1" ht="14.25" customHeight="1">
      <c r="A1049" s="16"/>
      <c r="B1049" s="16"/>
      <c r="C1049" s="16"/>
      <c r="D1049" s="191"/>
      <c r="E1049" s="191"/>
      <c r="F1049" s="191"/>
      <c r="G1049" s="191"/>
      <c r="H1049" s="191"/>
      <c r="I1049" s="193" t="s">
        <v>15</v>
      </c>
      <c r="J1049" s="193"/>
      <c r="K1049" s="193"/>
      <c r="L1049" s="193"/>
      <c r="M1049" s="193"/>
      <c r="N1049" s="193"/>
    </row>
    <row r="1050" spans="1:14" s="19" customFormat="1" ht="16.5" customHeight="1">
      <c r="A1050" s="16"/>
      <c r="B1050" s="16"/>
      <c r="C1050" s="16"/>
      <c r="D1050" s="191"/>
      <c r="E1050" s="191"/>
      <c r="F1050" s="191"/>
      <c r="G1050" s="191"/>
      <c r="H1050" s="191"/>
      <c r="I1050" s="55" t="e">
        <f aca="true" t="shared" si="170" ref="I1050:N1050">I1046+I1048</f>
        <v>#REF!</v>
      </c>
      <c r="J1050" s="55" t="e">
        <f t="shared" si="170"/>
        <v>#REF!</v>
      </c>
      <c r="K1050" s="55" t="e">
        <f t="shared" si="170"/>
        <v>#REF!</v>
      </c>
      <c r="L1050" s="55" t="e">
        <f t="shared" si="170"/>
        <v>#REF!</v>
      </c>
      <c r="M1050" s="55" t="e">
        <f t="shared" si="170"/>
        <v>#REF!</v>
      </c>
      <c r="N1050" s="55" t="e">
        <f t="shared" si="170"/>
        <v>#REF!</v>
      </c>
    </row>
    <row r="1051" spans="1:14" s="34" customFormat="1" ht="15" customHeight="1">
      <c r="A1051" s="16"/>
      <c r="B1051" s="16"/>
      <c r="C1051" s="16"/>
      <c r="D1051" s="191" t="s">
        <v>93</v>
      </c>
      <c r="E1051" s="191"/>
      <c r="F1051" s="191"/>
      <c r="G1051" s="191"/>
      <c r="H1051" s="191"/>
      <c r="I1051" s="132" t="s">
        <v>47</v>
      </c>
      <c r="J1051" s="132"/>
      <c r="K1051" s="132"/>
      <c r="L1051" s="132"/>
      <c r="M1051" s="132"/>
      <c r="N1051" s="132"/>
    </row>
    <row r="1052" spans="1:14" s="34" customFormat="1" ht="16.5" customHeight="1">
      <c r="A1052" s="16"/>
      <c r="B1052" s="16"/>
      <c r="C1052" s="16"/>
      <c r="D1052" s="191"/>
      <c r="E1052" s="191"/>
      <c r="F1052" s="191"/>
      <c r="G1052" s="191"/>
      <c r="H1052" s="191"/>
      <c r="I1052" s="2"/>
      <c r="J1052" s="5"/>
      <c r="K1052" s="5"/>
      <c r="L1052" s="5"/>
      <c r="M1052" s="5"/>
      <c r="N1052" s="5">
        <f>I1052+J1052+K1052+L1052+M1052</f>
        <v>0</v>
      </c>
    </row>
    <row r="1053" spans="1:14" s="34" customFormat="1" ht="16.5" customHeight="1">
      <c r="A1053" s="16"/>
      <c r="B1053" s="16"/>
      <c r="C1053" s="16"/>
      <c r="D1053" s="191"/>
      <c r="E1053" s="191"/>
      <c r="F1053" s="191"/>
      <c r="G1053" s="191"/>
      <c r="H1053" s="191"/>
      <c r="I1053" s="189" t="s">
        <v>14</v>
      </c>
      <c r="J1053" s="189"/>
      <c r="K1053" s="189"/>
      <c r="L1053" s="189"/>
      <c r="M1053" s="189"/>
      <c r="N1053" s="189"/>
    </row>
    <row r="1054" spans="1:14" s="34" customFormat="1" ht="12.75" customHeight="1">
      <c r="A1054" s="16"/>
      <c r="B1054" s="16"/>
      <c r="C1054" s="16" t="s">
        <v>50</v>
      </c>
      <c r="D1054" s="191"/>
      <c r="E1054" s="191"/>
      <c r="F1054" s="191"/>
      <c r="G1054" s="191"/>
      <c r="H1054" s="191"/>
      <c r="I1054" s="60" t="e">
        <f>SUMIF(#REF!,$C1054,#REF!)</f>
        <v>#REF!</v>
      </c>
      <c r="J1054" s="60" t="e">
        <f>SUMIF(#REF!,$C1054,#REF!)</f>
        <v>#REF!</v>
      </c>
      <c r="K1054" s="60" t="e">
        <f>SUMIF(#REF!,$C1054,#REF!)</f>
        <v>#REF!</v>
      </c>
      <c r="L1054" s="60" t="e">
        <f>SUMIF(#REF!,$C1054,#REF!)</f>
        <v>#REF!</v>
      </c>
      <c r="M1054" s="60" t="e">
        <f>SUMIF(#REF!,$C1054,#REF!)</f>
        <v>#REF!</v>
      </c>
      <c r="N1054" s="61" t="e">
        <f>I1054+J1054+K1054+L1054+M1054</f>
        <v>#REF!</v>
      </c>
    </row>
    <row r="1055" spans="1:14" s="34" customFormat="1" ht="14.25" customHeight="1">
      <c r="A1055" s="16"/>
      <c r="B1055" s="16"/>
      <c r="C1055" s="16"/>
      <c r="D1055" s="191"/>
      <c r="E1055" s="191"/>
      <c r="F1055" s="191"/>
      <c r="G1055" s="191"/>
      <c r="H1055" s="191"/>
      <c r="I1055" s="190" t="s">
        <v>15</v>
      </c>
      <c r="J1055" s="190"/>
      <c r="K1055" s="190"/>
      <c r="L1055" s="190"/>
      <c r="M1055" s="190"/>
      <c r="N1055" s="190"/>
    </row>
    <row r="1056" spans="1:14" s="19" customFormat="1" ht="16.5" customHeight="1">
      <c r="A1056" s="16"/>
      <c r="B1056" s="16"/>
      <c r="C1056" s="16"/>
      <c r="D1056" s="191"/>
      <c r="E1056" s="191"/>
      <c r="F1056" s="191"/>
      <c r="G1056" s="191"/>
      <c r="H1056" s="191"/>
      <c r="I1056" s="55" t="e">
        <f aca="true" t="shared" si="171" ref="I1056:N1056">I1052+I1054</f>
        <v>#REF!</v>
      </c>
      <c r="J1056" s="55" t="e">
        <f t="shared" si="171"/>
        <v>#REF!</v>
      </c>
      <c r="K1056" s="55" t="e">
        <f t="shared" si="171"/>
        <v>#REF!</v>
      </c>
      <c r="L1056" s="55" t="e">
        <f t="shared" si="171"/>
        <v>#REF!</v>
      </c>
      <c r="M1056" s="55" t="e">
        <f t="shared" si="171"/>
        <v>#REF!</v>
      </c>
      <c r="N1056" s="55" t="e">
        <f t="shared" si="171"/>
        <v>#REF!</v>
      </c>
    </row>
    <row r="1057" spans="1:14" s="34" customFormat="1" ht="15" customHeight="1">
      <c r="A1057" s="16"/>
      <c r="B1057" s="16"/>
      <c r="C1057" s="16"/>
      <c r="D1057" s="191" t="s">
        <v>94</v>
      </c>
      <c r="E1057" s="191"/>
      <c r="F1057" s="191"/>
      <c r="G1057" s="191"/>
      <c r="H1057" s="191"/>
      <c r="I1057" s="132" t="s">
        <v>47</v>
      </c>
      <c r="J1057" s="132"/>
      <c r="K1057" s="132"/>
      <c r="L1057" s="132"/>
      <c r="M1057" s="132"/>
      <c r="N1057" s="132"/>
    </row>
    <row r="1058" spans="1:14" s="34" customFormat="1" ht="16.5" customHeight="1">
      <c r="A1058" s="16"/>
      <c r="B1058" s="16"/>
      <c r="C1058" s="16"/>
      <c r="D1058" s="191"/>
      <c r="E1058" s="191"/>
      <c r="F1058" s="191"/>
      <c r="G1058" s="191"/>
      <c r="H1058" s="191"/>
      <c r="I1058" s="2">
        <v>338707</v>
      </c>
      <c r="J1058" s="5"/>
      <c r="K1058" s="5"/>
      <c r="L1058" s="5"/>
      <c r="M1058" s="5"/>
      <c r="N1058" s="5">
        <f>I1058+J1058+K1058+L1058+M1058</f>
        <v>338707</v>
      </c>
    </row>
    <row r="1059" spans="1:14" s="34" customFormat="1" ht="16.5" customHeight="1">
      <c r="A1059" s="16"/>
      <c r="B1059" s="16"/>
      <c r="C1059" s="16"/>
      <c r="D1059" s="191"/>
      <c r="E1059" s="191"/>
      <c r="F1059" s="191"/>
      <c r="G1059" s="191"/>
      <c r="H1059" s="191"/>
      <c r="I1059" s="189" t="s">
        <v>14</v>
      </c>
      <c r="J1059" s="189"/>
      <c r="K1059" s="189"/>
      <c r="L1059" s="189"/>
      <c r="M1059" s="189"/>
      <c r="N1059" s="189"/>
    </row>
    <row r="1060" spans="1:14" s="34" customFormat="1" ht="12.75" customHeight="1">
      <c r="A1060" s="16"/>
      <c r="B1060" s="16"/>
      <c r="C1060" s="16" t="s">
        <v>51</v>
      </c>
      <c r="D1060" s="191"/>
      <c r="E1060" s="191"/>
      <c r="F1060" s="191"/>
      <c r="G1060" s="191"/>
      <c r="H1060" s="191"/>
      <c r="I1060" s="60" t="e">
        <f>SUMIF(#REF!,$C1060,#REF!)</f>
        <v>#REF!</v>
      </c>
      <c r="J1060" s="60" t="e">
        <f>SUMIF(#REF!,$C1060,#REF!)</f>
        <v>#REF!</v>
      </c>
      <c r="K1060" s="60" t="e">
        <f>SUMIF(#REF!,$C1060,#REF!)</f>
        <v>#REF!</v>
      </c>
      <c r="L1060" s="60" t="e">
        <f>SUMIF(#REF!,$C1060,#REF!)</f>
        <v>#REF!</v>
      </c>
      <c r="M1060" s="60" t="e">
        <f>SUMIF(#REF!,$C1060,#REF!)</f>
        <v>#REF!</v>
      </c>
      <c r="N1060" s="61" t="e">
        <f>I1060+J1060+K1060+L1060+M1060</f>
        <v>#REF!</v>
      </c>
    </row>
    <row r="1061" spans="1:14" s="34" customFormat="1" ht="14.25" customHeight="1">
      <c r="A1061" s="16"/>
      <c r="B1061" s="16"/>
      <c r="C1061" s="16"/>
      <c r="D1061" s="191"/>
      <c r="E1061" s="191"/>
      <c r="F1061" s="191"/>
      <c r="G1061" s="191"/>
      <c r="H1061" s="191"/>
      <c r="I1061" s="190" t="s">
        <v>15</v>
      </c>
      <c r="J1061" s="190"/>
      <c r="K1061" s="190"/>
      <c r="L1061" s="190"/>
      <c r="M1061" s="190"/>
      <c r="N1061" s="190"/>
    </row>
    <row r="1062" spans="1:14" s="19" customFormat="1" ht="16.5" customHeight="1">
      <c r="A1062" s="16"/>
      <c r="B1062" s="16"/>
      <c r="C1062" s="16"/>
      <c r="D1062" s="191"/>
      <c r="E1062" s="191"/>
      <c r="F1062" s="191"/>
      <c r="G1062" s="191"/>
      <c r="H1062" s="191"/>
      <c r="I1062" s="55" t="e">
        <f aca="true" t="shared" si="172" ref="I1062:N1062">I1058+I1060</f>
        <v>#REF!</v>
      </c>
      <c r="J1062" s="55" t="e">
        <f t="shared" si="172"/>
        <v>#REF!</v>
      </c>
      <c r="K1062" s="55" t="e">
        <f t="shared" si="172"/>
        <v>#REF!</v>
      </c>
      <c r="L1062" s="55" t="e">
        <f t="shared" si="172"/>
        <v>#REF!</v>
      </c>
      <c r="M1062" s="55" t="e">
        <f t="shared" si="172"/>
        <v>#REF!</v>
      </c>
      <c r="N1062" s="55" t="e">
        <f t="shared" si="172"/>
        <v>#REF!</v>
      </c>
    </row>
    <row r="1063" spans="1:14" s="34" customFormat="1" ht="15" customHeight="1">
      <c r="A1063" s="16"/>
      <c r="B1063" s="16"/>
      <c r="C1063" s="16"/>
      <c r="D1063" s="191" t="s">
        <v>95</v>
      </c>
      <c r="E1063" s="191"/>
      <c r="F1063" s="191"/>
      <c r="G1063" s="191"/>
      <c r="H1063" s="191"/>
      <c r="I1063" s="132" t="s">
        <v>47</v>
      </c>
      <c r="J1063" s="132"/>
      <c r="K1063" s="132"/>
      <c r="L1063" s="132"/>
      <c r="M1063" s="132"/>
      <c r="N1063" s="132"/>
    </row>
    <row r="1064" spans="1:14" s="34" customFormat="1" ht="16.5" customHeight="1">
      <c r="A1064" s="16"/>
      <c r="B1064" s="16"/>
      <c r="C1064" s="16"/>
      <c r="D1064" s="191"/>
      <c r="E1064" s="191"/>
      <c r="F1064" s="191"/>
      <c r="G1064" s="191"/>
      <c r="H1064" s="191"/>
      <c r="I1064" s="2"/>
      <c r="J1064" s="5"/>
      <c r="K1064" s="5"/>
      <c r="L1064" s="5"/>
      <c r="M1064" s="5"/>
      <c r="N1064" s="5">
        <f>I1064+J1064+K1064+L1064+M1064</f>
        <v>0</v>
      </c>
    </row>
    <row r="1065" spans="1:14" s="34" customFormat="1" ht="16.5" customHeight="1">
      <c r="A1065" s="16"/>
      <c r="B1065" s="16"/>
      <c r="C1065" s="16"/>
      <c r="D1065" s="191"/>
      <c r="E1065" s="191"/>
      <c r="F1065" s="191"/>
      <c r="G1065" s="191"/>
      <c r="H1065" s="191"/>
      <c r="I1065" s="189" t="s">
        <v>14</v>
      </c>
      <c r="J1065" s="189"/>
      <c r="K1065" s="189"/>
      <c r="L1065" s="189"/>
      <c r="M1065" s="189"/>
      <c r="N1065" s="189"/>
    </row>
    <row r="1066" spans="1:14" s="34" customFormat="1" ht="12.75" customHeight="1">
      <c r="A1066" s="16"/>
      <c r="B1066" s="16"/>
      <c r="C1066" s="16" t="s">
        <v>52</v>
      </c>
      <c r="D1066" s="191"/>
      <c r="E1066" s="191"/>
      <c r="F1066" s="191"/>
      <c r="G1066" s="191"/>
      <c r="H1066" s="191"/>
      <c r="I1066" s="60" t="e">
        <f>SUMIF(#REF!,$C1066,#REF!)</f>
        <v>#REF!</v>
      </c>
      <c r="J1066" s="60" t="e">
        <f>SUMIF(#REF!,$C1066,#REF!)</f>
        <v>#REF!</v>
      </c>
      <c r="K1066" s="60" t="e">
        <f>SUMIF(#REF!,$C1066,#REF!)</f>
        <v>#REF!</v>
      </c>
      <c r="L1066" s="60" t="e">
        <f>SUMIF(#REF!,$C1066,#REF!)</f>
        <v>#REF!</v>
      </c>
      <c r="M1066" s="60" t="e">
        <f>SUMIF(#REF!,$C1066,#REF!)</f>
        <v>#REF!</v>
      </c>
      <c r="N1066" s="60" t="e">
        <f>SUMIF(#REF!,$C1066,#REF!)</f>
        <v>#REF!</v>
      </c>
    </row>
    <row r="1067" spans="1:14" s="34" customFormat="1" ht="14.25" customHeight="1">
      <c r="A1067" s="16"/>
      <c r="B1067" s="16"/>
      <c r="C1067" s="16"/>
      <c r="D1067" s="191"/>
      <c r="E1067" s="191"/>
      <c r="F1067" s="191"/>
      <c r="G1067" s="191"/>
      <c r="H1067" s="191"/>
      <c r="I1067" s="190" t="s">
        <v>15</v>
      </c>
      <c r="J1067" s="190"/>
      <c r="K1067" s="190"/>
      <c r="L1067" s="190"/>
      <c r="M1067" s="190"/>
      <c r="N1067" s="190"/>
    </row>
    <row r="1068" spans="1:14" s="19" customFormat="1" ht="16.5" customHeight="1">
      <c r="A1068" s="16"/>
      <c r="B1068" s="16"/>
      <c r="C1068" s="16"/>
      <c r="D1068" s="191"/>
      <c r="E1068" s="191"/>
      <c r="F1068" s="191"/>
      <c r="G1068" s="191"/>
      <c r="H1068" s="191"/>
      <c r="I1068" s="55" t="e">
        <f aca="true" t="shared" si="173" ref="I1068:N1068">I1064+I1066</f>
        <v>#REF!</v>
      </c>
      <c r="J1068" s="55" t="e">
        <f t="shared" si="173"/>
        <v>#REF!</v>
      </c>
      <c r="K1068" s="55" t="e">
        <f t="shared" si="173"/>
        <v>#REF!</v>
      </c>
      <c r="L1068" s="55" t="e">
        <f t="shared" si="173"/>
        <v>#REF!</v>
      </c>
      <c r="M1068" s="55" t="e">
        <f t="shared" si="173"/>
        <v>#REF!</v>
      </c>
      <c r="N1068" s="55" t="e">
        <f t="shared" si="173"/>
        <v>#REF!</v>
      </c>
    </row>
    <row r="1069" spans="1:14" s="34" customFormat="1" ht="15" customHeight="1">
      <c r="A1069" s="16"/>
      <c r="B1069" s="16"/>
      <c r="C1069" s="16"/>
      <c r="D1069" s="191" t="s">
        <v>96</v>
      </c>
      <c r="E1069" s="191"/>
      <c r="F1069" s="191"/>
      <c r="G1069" s="191"/>
      <c r="H1069" s="191"/>
      <c r="I1069" s="132" t="s">
        <v>47</v>
      </c>
      <c r="J1069" s="132"/>
      <c r="K1069" s="132"/>
      <c r="L1069" s="132"/>
      <c r="M1069" s="132"/>
      <c r="N1069" s="132"/>
    </row>
    <row r="1070" spans="1:14" s="34" customFormat="1" ht="16.5" customHeight="1">
      <c r="A1070" s="16"/>
      <c r="B1070" s="16"/>
      <c r="C1070" s="16"/>
      <c r="D1070" s="191"/>
      <c r="E1070" s="191"/>
      <c r="F1070" s="191"/>
      <c r="G1070" s="191"/>
      <c r="H1070" s="191"/>
      <c r="I1070" s="2">
        <v>11052000</v>
      </c>
      <c r="J1070" s="5">
        <v>2000000</v>
      </c>
      <c r="K1070" s="5">
        <v>100000</v>
      </c>
      <c r="L1070" s="5">
        <v>4000000</v>
      </c>
      <c r="M1070" s="5">
        <v>7400000</v>
      </c>
      <c r="N1070" s="5">
        <f>I1070+J1070+K1070+L1070+M1070</f>
        <v>24552000</v>
      </c>
    </row>
    <row r="1071" spans="1:14" s="34" customFormat="1" ht="16.5" customHeight="1">
      <c r="A1071" s="16"/>
      <c r="B1071" s="16"/>
      <c r="C1071" s="16"/>
      <c r="D1071" s="191"/>
      <c r="E1071" s="191"/>
      <c r="F1071" s="191"/>
      <c r="G1071" s="191"/>
      <c r="H1071" s="191"/>
      <c r="I1071" s="189" t="s">
        <v>14</v>
      </c>
      <c r="J1071" s="189"/>
      <c r="K1071" s="189"/>
      <c r="L1071" s="189"/>
      <c r="M1071" s="189"/>
      <c r="N1071" s="189"/>
    </row>
    <row r="1072" spans="1:14" s="34" customFormat="1" ht="12.75" customHeight="1">
      <c r="A1072" s="16"/>
      <c r="B1072" s="16"/>
      <c r="C1072" s="16" t="s">
        <v>53</v>
      </c>
      <c r="D1072" s="191"/>
      <c r="E1072" s="191"/>
      <c r="F1072" s="191"/>
      <c r="G1072" s="191"/>
      <c r="H1072" s="191"/>
      <c r="I1072" s="60" t="e">
        <f>SUMIF(#REF!,$C1072,#REF!)</f>
        <v>#REF!</v>
      </c>
      <c r="J1072" s="60" t="e">
        <f>SUMIF(#REF!,$C1072,#REF!)</f>
        <v>#REF!</v>
      </c>
      <c r="K1072" s="60" t="e">
        <f>SUMIF(#REF!,$C1072,#REF!)</f>
        <v>#REF!</v>
      </c>
      <c r="L1072" s="60" t="e">
        <f>SUMIF(#REF!,$C1072,#REF!)</f>
        <v>#REF!</v>
      </c>
      <c r="M1072" s="60" t="e">
        <f>SUMIF(#REF!,$C1072,#REF!)</f>
        <v>#REF!</v>
      </c>
      <c r="N1072" s="60" t="e">
        <f>SUMIF(#REF!,$C1072,#REF!)</f>
        <v>#REF!</v>
      </c>
    </row>
    <row r="1073" spans="1:14" s="34" customFormat="1" ht="14.25" customHeight="1">
      <c r="A1073" s="16"/>
      <c r="B1073" s="16"/>
      <c r="C1073" s="16"/>
      <c r="D1073" s="191"/>
      <c r="E1073" s="191"/>
      <c r="F1073" s="191"/>
      <c r="G1073" s="191"/>
      <c r="H1073" s="191"/>
      <c r="I1073" s="190" t="s">
        <v>15</v>
      </c>
      <c r="J1073" s="190"/>
      <c r="K1073" s="190"/>
      <c r="L1073" s="190"/>
      <c r="M1073" s="190"/>
      <c r="N1073" s="190"/>
    </row>
    <row r="1074" spans="1:14" s="19" customFormat="1" ht="16.5" customHeight="1">
      <c r="A1074" s="16"/>
      <c r="B1074" s="16"/>
      <c r="C1074" s="16"/>
      <c r="D1074" s="191"/>
      <c r="E1074" s="191"/>
      <c r="F1074" s="191"/>
      <c r="G1074" s="191"/>
      <c r="H1074" s="191"/>
      <c r="I1074" s="55" t="e">
        <f aca="true" t="shared" si="174" ref="I1074:N1074">I1070+I1072</f>
        <v>#REF!</v>
      </c>
      <c r="J1074" s="55" t="e">
        <f t="shared" si="174"/>
        <v>#REF!</v>
      </c>
      <c r="K1074" s="55" t="e">
        <f t="shared" si="174"/>
        <v>#REF!</v>
      </c>
      <c r="L1074" s="55" t="e">
        <f t="shared" si="174"/>
        <v>#REF!</v>
      </c>
      <c r="M1074" s="55" t="e">
        <f t="shared" si="174"/>
        <v>#REF!</v>
      </c>
      <c r="N1074" s="55" t="e">
        <f t="shared" si="174"/>
        <v>#REF!</v>
      </c>
    </row>
    <row r="1075" spans="1:14" s="34" customFormat="1" ht="15" customHeight="1">
      <c r="A1075" s="16"/>
      <c r="B1075" s="16"/>
      <c r="C1075" s="16"/>
      <c r="D1075" s="191" t="s">
        <v>97</v>
      </c>
      <c r="E1075" s="191"/>
      <c r="F1075" s="191"/>
      <c r="G1075" s="191"/>
      <c r="H1075" s="191"/>
      <c r="I1075" s="132" t="s">
        <v>47</v>
      </c>
      <c r="J1075" s="132"/>
      <c r="K1075" s="132"/>
      <c r="L1075" s="132"/>
      <c r="M1075" s="132"/>
      <c r="N1075" s="132"/>
    </row>
    <row r="1076" spans="1:14" s="34" customFormat="1" ht="16.5" customHeight="1">
      <c r="A1076" s="16"/>
      <c r="B1076" s="16"/>
      <c r="C1076" s="16"/>
      <c r="D1076" s="191"/>
      <c r="E1076" s="191"/>
      <c r="F1076" s="191"/>
      <c r="G1076" s="191"/>
      <c r="H1076" s="191"/>
      <c r="I1076" s="2">
        <v>274000</v>
      </c>
      <c r="J1076" s="5"/>
      <c r="K1076" s="5"/>
      <c r="L1076" s="5"/>
      <c r="M1076" s="5"/>
      <c r="N1076" s="5">
        <f>I1076+J1076+K1076+L1076+M1076</f>
        <v>274000</v>
      </c>
    </row>
    <row r="1077" spans="1:14" s="34" customFormat="1" ht="16.5" customHeight="1">
      <c r="A1077" s="16"/>
      <c r="B1077" s="16"/>
      <c r="C1077" s="16"/>
      <c r="D1077" s="191"/>
      <c r="E1077" s="191"/>
      <c r="F1077" s="191"/>
      <c r="G1077" s="191"/>
      <c r="H1077" s="191"/>
      <c r="I1077" s="189" t="s">
        <v>14</v>
      </c>
      <c r="J1077" s="189"/>
      <c r="K1077" s="189"/>
      <c r="L1077" s="189"/>
      <c r="M1077" s="189"/>
      <c r="N1077" s="189"/>
    </row>
    <row r="1078" spans="1:14" s="34" customFormat="1" ht="12.75" customHeight="1">
      <c r="A1078" s="16"/>
      <c r="B1078" s="16"/>
      <c r="C1078" s="16" t="s">
        <v>54</v>
      </c>
      <c r="D1078" s="191"/>
      <c r="E1078" s="191"/>
      <c r="F1078" s="191"/>
      <c r="G1078" s="191"/>
      <c r="H1078" s="191"/>
      <c r="I1078" s="60" t="e">
        <f>SUMIF(#REF!,$C1078,#REF!)</f>
        <v>#REF!</v>
      </c>
      <c r="J1078" s="60" t="e">
        <f>SUMIF(#REF!,$C1078,#REF!)</f>
        <v>#REF!</v>
      </c>
      <c r="K1078" s="60" t="e">
        <f>SUMIF(#REF!,$C1078,#REF!)</f>
        <v>#REF!</v>
      </c>
      <c r="L1078" s="60" t="e">
        <f>SUMIF(#REF!,$C1078,#REF!)</f>
        <v>#REF!</v>
      </c>
      <c r="M1078" s="60" t="e">
        <f>SUMIF(#REF!,$C1078,#REF!)</f>
        <v>#REF!</v>
      </c>
      <c r="N1078" s="60" t="e">
        <f>SUMIF(#REF!,$C1078,#REF!)</f>
        <v>#REF!</v>
      </c>
    </row>
    <row r="1079" spans="1:14" s="34" customFormat="1" ht="14.25" customHeight="1">
      <c r="A1079" s="16"/>
      <c r="B1079" s="16"/>
      <c r="C1079" s="16"/>
      <c r="D1079" s="191"/>
      <c r="E1079" s="191"/>
      <c r="F1079" s="191"/>
      <c r="G1079" s="191"/>
      <c r="H1079" s="191"/>
      <c r="I1079" s="190" t="s">
        <v>15</v>
      </c>
      <c r="J1079" s="190"/>
      <c r="K1079" s="190"/>
      <c r="L1079" s="190"/>
      <c r="M1079" s="190"/>
      <c r="N1079" s="190"/>
    </row>
    <row r="1080" spans="1:14" s="19" customFormat="1" ht="16.5" customHeight="1">
      <c r="A1080" s="16"/>
      <c r="B1080" s="16"/>
      <c r="C1080" s="16"/>
      <c r="D1080" s="191"/>
      <c r="E1080" s="191"/>
      <c r="F1080" s="191"/>
      <c r="G1080" s="191"/>
      <c r="H1080" s="191"/>
      <c r="I1080" s="55" t="e">
        <f aca="true" t="shared" si="175" ref="I1080:N1080">I1076+I1078</f>
        <v>#REF!</v>
      </c>
      <c r="J1080" s="55" t="e">
        <f t="shared" si="175"/>
        <v>#REF!</v>
      </c>
      <c r="K1080" s="55" t="e">
        <f t="shared" si="175"/>
        <v>#REF!</v>
      </c>
      <c r="L1080" s="55" t="e">
        <f t="shared" si="175"/>
        <v>#REF!</v>
      </c>
      <c r="M1080" s="55" t="e">
        <f t="shared" si="175"/>
        <v>#REF!</v>
      </c>
      <c r="N1080" s="55" t="e">
        <f t="shared" si="175"/>
        <v>#REF!</v>
      </c>
    </row>
    <row r="1081" spans="1:14" s="34" customFormat="1" ht="15" customHeight="1">
      <c r="A1081" s="16"/>
      <c r="B1081" s="16"/>
      <c r="C1081" s="16"/>
      <c r="D1081" s="191" t="s">
        <v>98</v>
      </c>
      <c r="E1081" s="191"/>
      <c r="F1081" s="191"/>
      <c r="G1081" s="191"/>
      <c r="H1081" s="191"/>
      <c r="I1081" s="132" t="s">
        <v>47</v>
      </c>
      <c r="J1081" s="132"/>
      <c r="K1081" s="132"/>
      <c r="L1081" s="132"/>
      <c r="M1081" s="132"/>
      <c r="N1081" s="132"/>
    </row>
    <row r="1082" spans="1:14" s="34" customFormat="1" ht="16.5" customHeight="1">
      <c r="A1082" s="16"/>
      <c r="B1082" s="16"/>
      <c r="C1082" s="16"/>
      <c r="D1082" s="191"/>
      <c r="E1082" s="191"/>
      <c r="F1082" s="191"/>
      <c r="G1082" s="191"/>
      <c r="H1082" s="191"/>
      <c r="I1082" s="2">
        <v>835000</v>
      </c>
      <c r="J1082" s="5">
        <v>15000000</v>
      </c>
      <c r="K1082" s="5">
        <v>16500000</v>
      </c>
      <c r="L1082" s="5">
        <v>1000000</v>
      </c>
      <c r="M1082" s="5"/>
      <c r="N1082" s="5">
        <f>I1082+J1082+K1082+L1082+M1082</f>
        <v>33335000</v>
      </c>
    </row>
    <row r="1083" spans="1:14" s="34" customFormat="1" ht="16.5" customHeight="1">
      <c r="A1083" s="16"/>
      <c r="B1083" s="16"/>
      <c r="C1083" s="16"/>
      <c r="D1083" s="191"/>
      <c r="E1083" s="191"/>
      <c r="F1083" s="191"/>
      <c r="G1083" s="191"/>
      <c r="H1083" s="191"/>
      <c r="I1083" s="189" t="s">
        <v>14</v>
      </c>
      <c r="J1083" s="189"/>
      <c r="K1083" s="189"/>
      <c r="L1083" s="189"/>
      <c r="M1083" s="189"/>
      <c r="N1083" s="189"/>
    </row>
    <row r="1084" spans="1:14" s="34" customFormat="1" ht="12.75" customHeight="1">
      <c r="A1084" s="16"/>
      <c r="B1084" s="16"/>
      <c r="C1084" s="16" t="s">
        <v>55</v>
      </c>
      <c r="D1084" s="191"/>
      <c r="E1084" s="191"/>
      <c r="F1084" s="191"/>
      <c r="G1084" s="191"/>
      <c r="H1084" s="191"/>
      <c r="I1084" s="60" t="e">
        <f>SUMIF(#REF!,$C1084,#REF!)</f>
        <v>#REF!</v>
      </c>
      <c r="J1084" s="60" t="e">
        <f>SUMIF(#REF!,$C1084,#REF!)</f>
        <v>#REF!</v>
      </c>
      <c r="K1084" s="60" t="e">
        <f>SUMIF(#REF!,$C1084,#REF!)</f>
        <v>#REF!</v>
      </c>
      <c r="L1084" s="60" t="e">
        <f>SUMIF(#REF!,$C1084,#REF!)</f>
        <v>#REF!</v>
      </c>
      <c r="M1084" s="60" t="e">
        <f>SUMIF(#REF!,$C1084,#REF!)</f>
        <v>#REF!</v>
      </c>
      <c r="N1084" s="60" t="e">
        <f>SUMIF(#REF!,$C1084,#REF!)</f>
        <v>#REF!</v>
      </c>
    </row>
    <row r="1085" spans="1:14" s="34" customFormat="1" ht="14.25" customHeight="1">
      <c r="A1085" s="16"/>
      <c r="B1085" s="16"/>
      <c r="C1085" s="16"/>
      <c r="D1085" s="191"/>
      <c r="E1085" s="191"/>
      <c r="F1085" s="191"/>
      <c r="G1085" s="191"/>
      <c r="H1085" s="191"/>
      <c r="I1085" s="190" t="s">
        <v>15</v>
      </c>
      <c r="J1085" s="190"/>
      <c r="K1085" s="190"/>
      <c r="L1085" s="190"/>
      <c r="M1085" s="190"/>
      <c r="N1085" s="190"/>
    </row>
    <row r="1086" spans="1:14" s="19" customFormat="1" ht="16.5" customHeight="1">
      <c r="A1086" s="16"/>
      <c r="B1086" s="16"/>
      <c r="C1086" s="16"/>
      <c r="D1086" s="191"/>
      <c r="E1086" s="191"/>
      <c r="F1086" s="191"/>
      <c r="G1086" s="191"/>
      <c r="H1086" s="191"/>
      <c r="I1086" s="55" t="e">
        <f aca="true" t="shared" si="176" ref="I1086:N1086">I1082+I1084</f>
        <v>#REF!</v>
      </c>
      <c r="J1086" s="55" t="e">
        <f t="shared" si="176"/>
        <v>#REF!</v>
      </c>
      <c r="K1086" s="55" t="e">
        <f t="shared" si="176"/>
        <v>#REF!</v>
      </c>
      <c r="L1086" s="55" t="e">
        <f t="shared" si="176"/>
        <v>#REF!</v>
      </c>
      <c r="M1086" s="55" t="e">
        <f t="shared" si="176"/>
        <v>#REF!</v>
      </c>
      <c r="N1086" s="55" t="e">
        <f t="shared" si="176"/>
        <v>#REF!</v>
      </c>
    </row>
    <row r="1087" spans="1:14" s="34" customFormat="1" ht="15" customHeight="1">
      <c r="A1087" s="16"/>
      <c r="B1087" s="16"/>
      <c r="C1087" s="16"/>
      <c r="D1087" s="191" t="s">
        <v>31</v>
      </c>
      <c r="E1087" s="191"/>
      <c r="F1087" s="191"/>
      <c r="G1087" s="191"/>
      <c r="H1087" s="191"/>
      <c r="I1087" s="132" t="s">
        <v>47</v>
      </c>
      <c r="J1087" s="132"/>
      <c r="K1087" s="132"/>
      <c r="L1087" s="132"/>
      <c r="M1087" s="132"/>
      <c r="N1087" s="132"/>
    </row>
    <row r="1088" spans="1:14" s="34" customFormat="1" ht="16.5" customHeight="1">
      <c r="A1088" s="16"/>
      <c r="B1088" s="16"/>
      <c r="C1088" s="16"/>
      <c r="D1088" s="191"/>
      <c r="E1088" s="191"/>
      <c r="F1088" s="191"/>
      <c r="G1088" s="191"/>
      <c r="H1088" s="191"/>
      <c r="I1088" s="2">
        <v>1250000</v>
      </c>
      <c r="J1088" s="5">
        <v>10000000</v>
      </c>
      <c r="K1088" s="5">
        <v>30001000</v>
      </c>
      <c r="L1088" s="5">
        <v>20000000</v>
      </c>
      <c r="M1088" s="5"/>
      <c r="N1088" s="5">
        <f>I1088+J1088+K1088+L1088+M1088</f>
        <v>61251000</v>
      </c>
    </row>
    <row r="1089" spans="1:14" s="34" customFormat="1" ht="16.5" customHeight="1">
      <c r="A1089" s="16"/>
      <c r="B1089" s="16"/>
      <c r="C1089" s="16"/>
      <c r="D1089" s="191"/>
      <c r="E1089" s="191"/>
      <c r="F1089" s="191"/>
      <c r="G1089" s="191"/>
      <c r="H1089" s="191"/>
      <c r="I1089" s="189" t="s">
        <v>14</v>
      </c>
      <c r="J1089" s="189"/>
      <c r="K1089" s="189"/>
      <c r="L1089" s="189"/>
      <c r="M1089" s="189"/>
      <c r="N1089" s="189"/>
    </row>
    <row r="1090" spans="1:14" s="34" customFormat="1" ht="12.75" customHeight="1">
      <c r="A1090" s="16"/>
      <c r="B1090" s="16"/>
      <c r="C1090" s="16" t="s">
        <v>56</v>
      </c>
      <c r="D1090" s="191"/>
      <c r="E1090" s="191"/>
      <c r="F1090" s="191"/>
      <c r="G1090" s="191"/>
      <c r="H1090" s="191"/>
      <c r="I1090" s="60" t="e">
        <f>SUMIF(#REF!,$C1090,#REF!)</f>
        <v>#REF!</v>
      </c>
      <c r="J1090" s="60" t="e">
        <f>SUMIF(#REF!,$C1090,#REF!)</f>
        <v>#REF!</v>
      </c>
      <c r="K1090" s="60" t="e">
        <f>SUMIF(#REF!,$C1090,#REF!)</f>
        <v>#REF!</v>
      </c>
      <c r="L1090" s="60" t="e">
        <f>SUMIF(#REF!,$C1090,#REF!)</f>
        <v>#REF!</v>
      </c>
      <c r="M1090" s="60" t="e">
        <f>SUMIF(#REF!,$C1090,#REF!)</f>
        <v>#REF!</v>
      </c>
      <c r="N1090" s="60" t="e">
        <f>SUMIF(#REF!,$C1090,#REF!)</f>
        <v>#REF!</v>
      </c>
    </row>
    <row r="1091" spans="1:14" s="34" customFormat="1" ht="14.25" customHeight="1">
      <c r="A1091" s="16"/>
      <c r="B1091" s="16"/>
      <c r="C1091" s="16"/>
      <c r="D1091" s="191"/>
      <c r="E1091" s="191"/>
      <c r="F1091" s="191"/>
      <c r="G1091" s="191"/>
      <c r="H1091" s="191"/>
      <c r="I1091" s="190" t="s">
        <v>15</v>
      </c>
      <c r="J1091" s="190"/>
      <c r="K1091" s="190"/>
      <c r="L1091" s="190"/>
      <c r="M1091" s="190"/>
      <c r="N1091" s="190"/>
    </row>
    <row r="1092" spans="1:14" s="19" customFormat="1" ht="16.5" customHeight="1">
      <c r="A1092" s="16"/>
      <c r="B1092" s="16"/>
      <c r="C1092" s="16"/>
      <c r="D1092" s="191"/>
      <c r="E1092" s="191"/>
      <c r="F1092" s="191"/>
      <c r="G1092" s="191"/>
      <c r="H1092" s="191"/>
      <c r="I1092" s="55" t="e">
        <f aca="true" t="shared" si="177" ref="I1092:N1092">I1088+I1090</f>
        <v>#REF!</v>
      </c>
      <c r="J1092" s="55" t="e">
        <f t="shared" si="177"/>
        <v>#REF!</v>
      </c>
      <c r="K1092" s="55" t="e">
        <f t="shared" si="177"/>
        <v>#REF!</v>
      </c>
      <c r="L1092" s="55" t="e">
        <f t="shared" si="177"/>
        <v>#REF!</v>
      </c>
      <c r="M1092" s="55" t="e">
        <f t="shared" si="177"/>
        <v>#REF!</v>
      </c>
      <c r="N1092" s="55" t="e">
        <f t="shared" si="177"/>
        <v>#REF!</v>
      </c>
    </row>
    <row r="1093" spans="1:14" s="34" customFormat="1" ht="15" customHeight="1">
      <c r="A1093" s="16"/>
      <c r="B1093" s="16"/>
      <c r="C1093" s="16"/>
      <c r="D1093" s="191" t="s">
        <v>32</v>
      </c>
      <c r="E1093" s="191"/>
      <c r="F1093" s="191"/>
      <c r="G1093" s="191"/>
      <c r="H1093" s="191"/>
      <c r="I1093" s="132" t="s">
        <v>47</v>
      </c>
      <c r="J1093" s="132"/>
      <c r="K1093" s="132"/>
      <c r="L1093" s="132"/>
      <c r="M1093" s="132"/>
      <c r="N1093" s="132"/>
    </row>
    <row r="1094" spans="1:14" s="34" customFormat="1" ht="16.5" customHeight="1">
      <c r="A1094" s="16"/>
      <c r="B1094" s="16"/>
      <c r="C1094" s="16"/>
      <c r="D1094" s="191"/>
      <c r="E1094" s="191"/>
      <c r="F1094" s="191"/>
      <c r="G1094" s="191"/>
      <c r="H1094" s="191"/>
      <c r="I1094" s="2">
        <v>2035000</v>
      </c>
      <c r="J1094" s="5"/>
      <c r="K1094" s="5"/>
      <c r="L1094" s="5"/>
      <c r="M1094" s="5"/>
      <c r="N1094" s="5">
        <f>I1094+J1094+K1094+L1094+M1094</f>
        <v>2035000</v>
      </c>
    </row>
    <row r="1095" spans="1:14" s="34" customFormat="1" ht="16.5" customHeight="1">
      <c r="A1095" s="16"/>
      <c r="B1095" s="16"/>
      <c r="C1095" s="16"/>
      <c r="D1095" s="191"/>
      <c r="E1095" s="191"/>
      <c r="F1095" s="191"/>
      <c r="G1095" s="191"/>
      <c r="H1095" s="191"/>
      <c r="I1095" s="189" t="s">
        <v>14</v>
      </c>
      <c r="J1095" s="189"/>
      <c r="K1095" s="189"/>
      <c r="L1095" s="189"/>
      <c r="M1095" s="189"/>
      <c r="N1095" s="189"/>
    </row>
    <row r="1096" spans="1:14" s="34" customFormat="1" ht="12.75" customHeight="1">
      <c r="A1096" s="16"/>
      <c r="B1096" s="16"/>
      <c r="C1096" s="16" t="s">
        <v>57</v>
      </c>
      <c r="D1096" s="191"/>
      <c r="E1096" s="191"/>
      <c r="F1096" s="191"/>
      <c r="G1096" s="191"/>
      <c r="H1096" s="191"/>
      <c r="I1096" s="60" t="e">
        <f>SUMIF(#REF!,$C1096,#REF!)</f>
        <v>#REF!</v>
      </c>
      <c r="J1096" s="60" t="e">
        <f>SUMIF(#REF!,$C1096,#REF!)</f>
        <v>#REF!</v>
      </c>
      <c r="K1096" s="60" t="e">
        <f>SUMIF(#REF!,$C1096,#REF!)</f>
        <v>#REF!</v>
      </c>
      <c r="L1096" s="60" t="e">
        <f>SUMIF(#REF!,$C1096,#REF!)</f>
        <v>#REF!</v>
      </c>
      <c r="M1096" s="60" t="e">
        <f>SUMIF(#REF!,$C1096,#REF!)</f>
        <v>#REF!</v>
      </c>
      <c r="N1096" s="60" t="e">
        <f>SUMIF(#REF!,$C1096,#REF!)</f>
        <v>#REF!</v>
      </c>
    </row>
    <row r="1097" spans="1:14" s="34" customFormat="1" ht="14.25" customHeight="1">
      <c r="A1097" s="16"/>
      <c r="B1097" s="16"/>
      <c r="C1097" s="16"/>
      <c r="D1097" s="191"/>
      <c r="E1097" s="191"/>
      <c r="F1097" s="191"/>
      <c r="G1097" s="191"/>
      <c r="H1097" s="191"/>
      <c r="I1097" s="190" t="s">
        <v>15</v>
      </c>
      <c r="J1097" s="190"/>
      <c r="K1097" s="190"/>
      <c r="L1097" s="190"/>
      <c r="M1097" s="190"/>
      <c r="N1097" s="190"/>
    </row>
    <row r="1098" spans="1:14" s="19" customFormat="1" ht="16.5" customHeight="1">
      <c r="A1098" s="16"/>
      <c r="B1098" s="16"/>
      <c r="C1098" s="16"/>
      <c r="D1098" s="191"/>
      <c r="E1098" s="191"/>
      <c r="F1098" s="191"/>
      <c r="G1098" s="191"/>
      <c r="H1098" s="191"/>
      <c r="I1098" s="55" t="e">
        <f aca="true" t="shared" si="178" ref="I1098:N1098">I1094+I1096</f>
        <v>#REF!</v>
      </c>
      <c r="J1098" s="55" t="e">
        <f t="shared" si="178"/>
        <v>#REF!</v>
      </c>
      <c r="K1098" s="55" t="e">
        <f t="shared" si="178"/>
        <v>#REF!</v>
      </c>
      <c r="L1098" s="55" t="e">
        <f t="shared" si="178"/>
        <v>#REF!</v>
      </c>
      <c r="M1098" s="55" t="e">
        <f t="shared" si="178"/>
        <v>#REF!</v>
      </c>
      <c r="N1098" s="55" t="e">
        <f t="shared" si="178"/>
        <v>#REF!</v>
      </c>
    </row>
    <row r="1099" spans="1:14" s="34" customFormat="1" ht="15" customHeight="1">
      <c r="A1099" s="16"/>
      <c r="B1099" s="16"/>
      <c r="C1099" s="16"/>
      <c r="D1099" s="191" t="s">
        <v>33</v>
      </c>
      <c r="E1099" s="191"/>
      <c r="F1099" s="191"/>
      <c r="G1099" s="191"/>
      <c r="H1099" s="191"/>
      <c r="I1099" s="132" t="s">
        <v>47</v>
      </c>
      <c r="J1099" s="132"/>
      <c r="K1099" s="132"/>
      <c r="L1099" s="132"/>
      <c r="M1099" s="132"/>
      <c r="N1099" s="132"/>
    </row>
    <row r="1100" spans="1:14" s="34" customFormat="1" ht="16.5" customHeight="1">
      <c r="A1100" s="16"/>
      <c r="B1100" s="16"/>
      <c r="C1100" s="16"/>
      <c r="D1100" s="191"/>
      <c r="E1100" s="191"/>
      <c r="F1100" s="191"/>
      <c r="G1100" s="191"/>
      <c r="H1100" s="191"/>
      <c r="I1100" s="2">
        <v>23437810</v>
      </c>
      <c r="J1100" s="5">
        <v>17040000</v>
      </c>
      <c r="K1100" s="5">
        <v>4200000</v>
      </c>
      <c r="L1100" s="5">
        <v>200000</v>
      </c>
      <c r="M1100" s="5">
        <v>2800000</v>
      </c>
      <c r="N1100" s="5">
        <f>I1100+J1100+K1100+L1100+M1100</f>
        <v>47677810</v>
      </c>
    </row>
    <row r="1101" spans="1:14" s="34" customFormat="1" ht="16.5" customHeight="1">
      <c r="A1101" s="16"/>
      <c r="B1101" s="16"/>
      <c r="C1101" s="16"/>
      <c r="D1101" s="191"/>
      <c r="E1101" s="191"/>
      <c r="F1101" s="191"/>
      <c r="G1101" s="191"/>
      <c r="H1101" s="191"/>
      <c r="I1101" s="189" t="s">
        <v>14</v>
      </c>
      <c r="J1101" s="189"/>
      <c r="K1101" s="189"/>
      <c r="L1101" s="189"/>
      <c r="M1101" s="189"/>
      <c r="N1101" s="189"/>
    </row>
    <row r="1102" spans="1:14" s="34" customFormat="1" ht="12.75" customHeight="1">
      <c r="A1102" s="16"/>
      <c r="B1102" s="16"/>
      <c r="C1102" s="16" t="s">
        <v>58</v>
      </c>
      <c r="D1102" s="191"/>
      <c r="E1102" s="191"/>
      <c r="F1102" s="191"/>
      <c r="G1102" s="191"/>
      <c r="H1102" s="191"/>
      <c r="I1102" s="60" t="e">
        <f>SUMIF(#REF!,$C1102,#REF!)</f>
        <v>#REF!</v>
      </c>
      <c r="J1102" s="60" t="e">
        <f>SUMIF(#REF!,$C1102,#REF!)</f>
        <v>#REF!</v>
      </c>
      <c r="K1102" s="60" t="e">
        <f>SUMIF(#REF!,$C1102,#REF!)</f>
        <v>#REF!</v>
      </c>
      <c r="L1102" s="60" t="e">
        <f>SUMIF(#REF!,$C1102,#REF!)</f>
        <v>#REF!</v>
      </c>
      <c r="M1102" s="60" t="e">
        <f>SUMIF(#REF!,$C1102,#REF!)</f>
        <v>#REF!</v>
      </c>
      <c r="N1102" s="60" t="e">
        <f>SUMIF(#REF!,$C1102,#REF!)</f>
        <v>#REF!</v>
      </c>
    </row>
    <row r="1103" spans="1:14" s="34" customFormat="1" ht="14.25" customHeight="1">
      <c r="A1103" s="16"/>
      <c r="B1103" s="16"/>
      <c r="C1103" s="16"/>
      <c r="D1103" s="191"/>
      <c r="E1103" s="191"/>
      <c r="F1103" s="191"/>
      <c r="G1103" s="191"/>
      <c r="H1103" s="191"/>
      <c r="I1103" s="190" t="s">
        <v>15</v>
      </c>
      <c r="J1103" s="190"/>
      <c r="K1103" s="190"/>
      <c r="L1103" s="190"/>
      <c r="M1103" s="190"/>
      <c r="N1103" s="190"/>
    </row>
    <row r="1104" spans="1:14" s="19" customFormat="1" ht="16.5" customHeight="1">
      <c r="A1104" s="16"/>
      <c r="B1104" s="16"/>
      <c r="C1104" s="16"/>
      <c r="D1104" s="191"/>
      <c r="E1104" s="191"/>
      <c r="F1104" s="191"/>
      <c r="G1104" s="191"/>
      <c r="H1104" s="191"/>
      <c r="I1104" s="55" t="e">
        <f aca="true" t="shared" si="179" ref="I1104:N1104">I1100+I1102</f>
        <v>#REF!</v>
      </c>
      <c r="J1104" s="55" t="e">
        <f t="shared" si="179"/>
        <v>#REF!</v>
      </c>
      <c r="K1104" s="55" t="e">
        <f t="shared" si="179"/>
        <v>#REF!</v>
      </c>
      <c r="L1104" s="55" t="e">
        <f t="shared" si="179"/>
        <v>#REF!</v>
      </c>
      <c r="M1104" s="55" t="e">
        <f t="shared" si="179"/>
        <v>#REF!</v>
      </c>
      <c r="N1104" s="55" t="e">
        <f t="shared" si="179"/>
        <v>#REF!</v>
      </c>
    </row>
    <row r="1105" spans="1:14" s="34" customFormat="1" ht="15" customHeight="1">
      <c r="A1105" s="16"/>
      <c r="B1105" s="16"/>
      <c r="C1105" s="16"/>
      <c r="D1105" s="191" t="s">
        <v>34</v>
      </c>
      <c r="E1105" s="191"/>
      <c r="F1105" s="191"/>
      <c r="G1105" s="191"/>
      <c r="H1105" s="191"/>
      <c r="I1105" s="132" t="s">
        <v>47</v>
      </c>
      <c r="J1105" s="132"/>
      <c r="K1105" s="132"/>
      <c r="L1105" s="132"/>
      <c r="M1105" s="132"/>
      <c r="N1105" s="132"/>
    </row>
    <row r="1106" spans="1:14" s="34" customFormat="1" ht="16.5" customHeight="1">
      <c r="A1106" s="16"/>
      <c r="B1106" s="16"/>
      <c r="C1106" s="16"/>
      <c r="D1106" s="191"/>
      <c r="E1106" s="191"/>
      <c r="F1106" s="191"/>
      <c r="G1106" s="191"/>
      <c r="H1106" s="191"/>
      <c r="I1106" s="2"/>
      <c r="J1106" s="5"/>
      <c r="K1106" s="5"/>
      <c r="L1106" s="5"/>
      <c r="M1106" s="5"/>
      <c r="N1106" s="5">
        <f>I1106+J1106+K1106+L1106+M1106</f>
        <v>0</v>
      </c>
    </row>
    <row r="1107" spans="1:14" s="34" customFormat="1" ht="16.5" customHeight="1">
      <c r="A1107" s="16"/>
      <c r="B1107" s="16"/>
      <c r="C1107" s="16"/>
      <c r="D1107" s="191"/>
      <c r="E1107" s="191"/>
      <c r="F1107" s="191"/>
      <c r="G1107" s="191"/>
      <c r="H1107" s="191"/>
      <c r="I1107" s="189" t="s">
        <v>14</v>
      </c>
      <c r="J1107" s="189"/>
      <c r="K1107" s="189"/>
      <c r="L1107" s="189"/>
      <c r="M1107" s="189"/>
      <c r="N1107" s="189"/>
    </row>
    <row r="1108" spans="1:14" s="34" customFormat="1" ht="12.75" customHeight="1">
      <c r="A1108" s="16"/>
      <c r="B1108" s="16"/>
      <c r="C1108" s="16" t="s">
        <v>49</v>
      </c>
      <c r="D1108" s="191"/>
      <c r="E1108" s="191"/>
      <c r="F1108" s="191"/>
      <c r="G1108" s="191"/>
      <c r="H1108" s="191"/>
      <c r="I1108" s="60" t="e">
        <f>SUMIF(#REF!,$C1108,#REF!)</f>
        <v>#REF!</v>
      </c>
      <c r="J1108" s="60" t="e">
        <f>SUMIF(#REF!,$C1108,#REF!)</f>
        <v>#REF!</v>
      </c>
      <c r="K1108" s="60" t="e">
        <f>SUMIF(#REF!,$C1108,#REF!)</f>
        <v>#REF!</v>
      </c>
      <c r="L1108" s="60" t="e">
        <f>SUMIF(#REF!,$C1108,#REF!)</f>
        <v>#REF!</v>
      </c>
      <c r="M1108" s="60" t="e">
        <f>SUMIF(#REF!,$C1108,#REF!)</f>
        <v>#REF!</v>
      </c>
      <c r="N1108" s="60" t="e">
        <f>SUMIF(#REF!,$C1108,#REF!)</f>
        <v>#REF!</v>
      </c>
    </row>
    <row r="1109" spans="1:14" s="34" customFormat="1" ht="14.25" customHeight="1">
      <c r="A1109" s="16"/>
      <c r="B1109" s="16"/>
      <c r="C1109" s="16"/>
      <c r="D1109" s="191"/>
      <c r="E1109" s="191"/>
      <c r="F1109" s="191"/>
      <c r="G1109" s="191"/>
      <c r="H1109" s="191"/>
      <c r="I1109" s="190" t="s">
        <v>15</v>
      </c>
      <c r="J1109" s="190"/>
      <c r="K1109" s="190"/>
      <c r="L1109" s="190"/>
      <c r="M1109" s="190"/>
      <c r="N1109" s="190"/>
    </row>
    <row r="1110" spans="1:14" s="19" customFormat="1" ht="16.5" customHeight="1">
      <c r="A1110" s="16"/>
      <c r="B1110" s="16"/>
      <c r="C1110" s="16"/>
      <c r="D1110" s="191"/>
      <c r="E1110" s="191"/>
      <c r="F1110" s="191"/>
      <c r="G1110" s="191"/>
      <c r="H1110" s="191"/>
      <c r="I1110" s="55" t="e">
        <f aca="true" t="shared" si="180" ref="I1110:N1110">I1106+I1108</f>
        <v>#REF!</v>
      </c>
      <c r="J1110" s="55" t="e">
        <f t="shared" si="180"/>
        <v>#REF!</v>
      </c>
      <c r="K1110" s="55" t="e">
        <f t="shared" si="180"/>
        <v>#REF!</v>
      </c>
      <c r="L1110" s="55" t="e">
        <f t="shared" si="180"/>
        <v>#REF!</v>
      </c>
      <c r="M1110" s="55" t="e">
        <f t="shared" si="180"/>
        <v>#REF!</v>
      </c>
      <c r="N1110" s="55" t="e">
        <f t="shared" si="180"/>
        <v>#REF!</v>
      </c>
    </row>
    <row r="1111" spans="1:14" s="34" customFormat="1" ht="15" customHeight="1">
      <c r="A1111" s="16"/>
      <c r="B1111" s="16"/>
      <c r="C1111" s="16"/>
      <c r="D1111" s="191" t="s">
        <v>35</v>
      </c>
      <c r="E1111" s="191"/>
      <c r="F1111" s="191"/>
      <c r="G1111" s="191"/>
      <c r="H1111" s="191"/>
      <c r="I1111" s="132" t="s">
        <v>47</v>
      </c>
      <c r="J1111" s="132"/>
      <c r="K1111" s="132"/>
      <c r="L1111" s="132"/>
      <c r="M1111" s="132"/>
      <c r="N1111" s="132"/>
    </row>
    <row r="1112" spans="1:14" s="34" customFormat="1" ht="16.5" customHeight="1">
      <c r="A1112" s="16"/>
      <c r="B1112" s="16"/>
      <c r="C1112" s="16"/>
      <c r="D1112" s="191"/>
      <c r="E1112" s="191"/>
      <c r="F1112" s="191"/>
      <c r="G1112" s="191"/>
      <c r="H1112" s="191"/>
      <c r="I1112" s="2">
        <v>2250000</v>
      </c>
      <c r="J1112" s="5">
        <v>5260000</v>
      </c>
      <c r="K1112" s="5">
        <v>4190000</v>
      </c>
      <c r="L1112" s="5">
        <v>4000000</v>
      </c>
      <c r="M1112" s="5">
        <v>5250000</v>
      </c>
      <c r="N1112" s="5">
        <f>I1112+J1112+K1112+L1112+M1112</f>
        <v>20950000</v>
      </c>
    </row>
    <row r="1113" spans="1:14" s="34" customFormat="1" ht="16.5" customHeight="1">
      <c r="A1113" s="16"/>
      <c r="B1113" s="16"/>
      <c r="C1113" s="16"/>
      <c r="D1113" s="191"/>
      <c r="E1113" s="191"/>
      <c r="F1113" s="191"/>
      <c r="G1113" s="191"/>
      <c r="H1113" s="191"/>
      <c r="I1113" s="189" t="s">
        <v>14</v>
      </c>
      <c r="J1113" s="189"/>
      <c r="K1113" s="189"/>
      <c r="L1113" s="189"/>
      <c r="M1113" s="189"/>
      <c r="N1113" s="189"/>
    </row>
    <row r="1114" spans="1:14" s="34" customFormat="1" ht="12.75" customHeight="1">
      <c r="A1114" s="16"/>
      <c r="B1114" s="16"/>
      <c r="C1114" s="16" t="s">
        <v>59</v>
      </c>
      <c r="D1114" s="191"/>
      <c r="E1114" s="191"/>
      <c r="F1114" s="191"/>
      <c r="G1114" s="191"/>
      <c r="H1114" s="191"/>
      <c r="I1114" s="60" t="e">
        <f>SUMIF(#REF!,$C1114,#REF!)</f>
        <v>#REF!</v>
      </c>
      <c r="J1114" s="60" t="e">
        <f>SUMIF(#REF!,$C1114,#REF!)</f>
        <v>#REF!</v>
      </c>
      <c r="K1114" s="60" t="e">
        <f>SUMIF(#REF!,$C1114,#REF!)</f>
        <v>#REF!</v>
      </c>
      <c r="L1114" s="60" t="e">
        <f>SUMIF(#REF!,$C1114,#REF!)</f>
        <v>#REF!</v>
      </c>
      <c r="M1114" s="60" t="e">
        <f>SUMIF(#REF!,$C1114,#REF!)</f>
        <v>#REF!</v>
      </c>
      <c r="N1114" s="60" t="e">
        <f>SUMIF(#REF!,$C1114,#REF!)</f>
        <v>#REF!</v>
      </c>
    </row>
    <row r="1115" spans="1:14" s="34" customFormat="1" ht="14.25" customHeight="1">
      <c r="A1115" s="16"/>
      <c r="B1115" s="16"/>
      <c r="C1115" s="16"/>
      <c r="D1115" s="191"/>
      <c r="E1115" s="191"/>
      <c r="F1115" s="191"/>
      <c r="G1115" s="191"/>
      <c r="H1115" s="191"/>
      <c r="I1115" s="190" t="s">
        <v>15</v>
      </c>
      <c r="J1115" s="190"/>
      <c r="K1115" s="190"/>
      <c r="L1115" s="190"/>
      <c r="M1115" s="190"/>
      <c r="N1115" s="190"/>
    </row>
    <row r="1116" spans="1:14" s="19" customFormat="1" ht="16.5" customHeight="1">
      <c r="A1116" s="16"/>
      <c r="B1116" s="16"/>
      <c r="C1116" s="16"/>
      <c r="D1116" s="191"/>
      <c r="E1116" s="191"/>
      <c r="F1116" s="191"/>
      <c r="G1116" s="191"/>
      <c r="H1116" s="191"/>
      <c r="I1116" s="55" t="e">
        <f aca="true" t="shared" si="181" ref="I1116:N1116">I1112+I1114</f>
        <v>#REF!</v>
      </c>
      <c r="J1116" s="55" t="e">
        <f t="shared" si="181"/>
        <v>#REF!</v>
      </c>
      <c r="K1116" s="55" t="e">
        <f t="shared" si="181"/>
        <v>#REF!</v>
      </c>
      <c r="L1116" s="55" t="e">
        <f t="shared" si="181"/>
        <v>#REF!</v>
      </c>
      <c r="M1116" s="55" t="e">
        <f t="shared" si="181"/>
        <v>#REF!</v>
      </c>
      <c r="N1116" s="55" t="e">
        <f t="shared" si="181"/>
        <v>#REF!</v>
      </c>
    </row>
    <row r="1117" spans="1:14" s="19" customFormat="1" ht="27" customHeight="1">
      <c r="A1117" s="16"/>
      <c r="B1117" s="16"/>
      <c r="C1117" s="16"/>
      <c r="D1117" s="192" t="s">
        <v>84</v>
      </c>
      <c r="E1117" s="192"/>
      <c r="F1117" s="192"/>
      <c r="G1117" s="192"/>
      <c r="H1117" s="192"/>
      <c r="I1117" s="192"/>
      <c r="J1117" s="192"/>
      <c r="K1117" s="192"/>
      <c r="L1117" s="192"/>
      <c r="M1117" s="192"/>
      <c r="N1117" s="192"/>
    </row>
    <row r="1118" spans="1:14" s="34" customFormat="1" ht="15" customHeight="1">
      <c r="A1118" s="16"/>
      <c r="B1118" s="16"/>
      <c r="C1118" s="16"/>
      <c r="D1118" s="191" t="s">
        <v>92</v>
      </c>
      <c r="E1118" s="191"/>
      <c r="F1118" s="191"/>
      <c r="G1118" s="191"/>
      <c r="H1118" s="191"/>
      <c r="I1118" s="132" t="s">
        <v>47</v>
      </c>
      <c r="J1118" s="132"/>
      <c r="K1118" s="132"/>
      <c r="L1118" s="132"/>
      <c r="M1118" s="132"/>
      <c r="N1118" s="132"/>
    </row>
    <row r="1119" spans="1:14" s="34" customFormat="1" ht="16.5" customHeight="1">
      <c r="A1119" s="16"/>
      <c r="B1119" s="16"/>
      <c r="C1119" s="16"/>
      <c r="D1119" s="191"/>
      <c r="E1119" s="191"/>
      <c r="F1119" s="191"/>
      <c r="G1119" s="191"/>
      <c r="H1119" s="191"/>
      <c r="I1119" s="2">
        <v>17727000</v>
      </c>
      <c r="J1119" s="5">
        <v>26560970</v>
      </c>
      <c r="K1119" s="5">
        <v>29349000</v>
      </c>
      <c r="L1119" s="5">
        <v>24964000</v>
      </c>
      <c r="M1119" s="5">
        <v>8709000</v>
      </c>
      <c r="N1119" s="5">
        <f>I1119+J1119+K1119+L1119+M1119</f>
        <v>107309970</v>
      </c>
    </row>
    <row r="1120" spans="1:14" s="34" customFormat="1" ht="16.5" customHeight="1">
      <c r="A1120" s="16"/>
      <c r="B1120" s="16"/>
      <c r="C1120" s="16"/>
      <c r="D1120" s="191"/>
      <c r="E1120" s="191"/>
      <c r="F1120" s="191"/>
      <c r="G1120" s="191"/>
      <c r="H1120" s="191"/>
      <c r="I1120" s="189" t="s">
        <v>14</v>
      </c>
      <c r="J1120" s="189"/>
      <c r="K1120" s="189"/>
      <c r="L1120" s="189"/>
      <c r="M1120" s="189"/>
      <c r="N1120" s="189"/>
    </row>
    <row r="1121" spans="1:14" s="34" customFormat="1" ht="12.75" customHeight="1">
      <c r="A1121" s="16"/>
      <c r="B1121" s="16"/>
      <c r="C1121" s="16" t="s">
        <v>48</v>
      </c>
      <c r="D1121" s="191"/>
      <c r="E1121" s="191"/>
      <c r="F1121" s="191"/>
      <c r="G1121" s="191"/>
      <c r="H1121" s="191"/>
      <c r="I1121" s="60" t="e">
        <f>SUMIF(#REF!,$C1121,#REF!)</f>
        <v>#REF!</v>
      </c>
      <c r="J1121" s="60" t="e">
        <f>SUMIF(#REF!,$C1121,#REF!)</f>
        <v>#REF!</v>
      </c>
      <c r="K1121" s="60" t="e">
        <f>SUMIF(#REF!,$C1121,#REF!)</f>
        <v>#REF!</v>
      </c>
      <c r="L1121" s="60" t="e">
        <f>SUMIF(#REF!,$C1121,#REF!)</f>
        <v>#REF!</v>
      </c>
      <c r="M1121" s="60" t="e">
        <f>SUMIF(#REF!,$C1121,#REF!)</f>
        <v>#REF!</v>
      </c>
      <c r="N1121" s="60" t="e">
        <f>SUMIF(#REF!,$C1121,#REF!)</f>
        <v>#REF!</v>
      </c>
    </row>
    <row r="1122" spans="1:14" s="34" customFormat="1" ht="14.25" customHeight="1">
      <c r="A1122" s="16"/>
      <c r="B1122" s="16"/>
      <c r="C1122" s="16"/>
      <c r="D1122" s="191"/>
      <c r="E1122" s="191"/>
      <c r="F1122" s="191"/>
      <c r="G1122" s="191"/>
      <c r="H1122" s="191"/>
      <c r="I1122" s="190" t="s">
        <v>15</v>
      </c>
      <c r="J1122" s="190"/>
      <c r="K1122" s="190"/>
      <c r="L1122" s="190"/>
      <c r="M1122" s="190"/>
      <c r="N1122" s="190"/>
    </row>
    <row r="1123" spans="1:14" s="19" customFormat="1" ht="16.5" customHeight="1">
      <c r="A1123" s="16"/>
      <c r="B1123" s="16"/>
      <c r="C1123" s="16"/>
      <c r="D1123" s="191"/>
      <c r="E1123" s="191"/>
      <c r="F1123" s="191"/>
      <c r="G1123" s="191"/>
      <c r="H1123" s="191"/>
      <c r="I1123" s="55" t="e">
        <f aca="true" t="shared" si="182" ref="I1123:N1123">I1119+I1121</f>
        <v>#REF!</v>
      </c>
      <c r="J1123" s="55" t="e">
        <f t="shared" si="182"/>
        <v>#REF!</v>
      </c>
      <c r="K1123" s="55" t="e">
        <f t="shared" si="182"/>
        <v>#REF!</v>
      </c>
      <c r="L1123" s="55" t="e">
        <f t="shared" si="182"/>
        <v>#REF!</v>
      </c>
      <c r="M1123" s="55" t="e">
        <f t="shared" si="182"/>
        <v>#REF!</v>
      </c>
      <c r="N1123" s="55" t="e">
        <f t="shared" si="182"/>
        <v>#REF!</v>
      </c>
    </row>
    <row r="1124" spans="1:14" s="34" customFormat="1" ht="15" customHeight="1">
      <c r="A1124" s="16"/>
      <c r="B1124" s="16"/>
      <c r="C1124" s="16"/>
      <c r="D1124" s="191" t="s">
        <v>93</v>
      </c>
      <c r="E1124" s="191"/>
      <c r="F1124" s="191"/>
      <c r="G1124" s="191"/>
      <c r="H1124" s="191"/>
      <c r="I1124" s="132" t="s">
        <v>47</v>
      </c>
      <c r="J1124" s="132"/>
      <c r="K1124" s="132"/>
      <c r="L1124" s="132"/>
      <c r="M1124" s="132"/>
      <c r="N1124" s="132"/>
    </row>
    <row r="1125" spans="1:14" s="34" customFormat="1" ht="16.5" customHeight="1">
      <c r="A1125" s="16"/>
      <c r="B1125" s="16"/>
      <c r="C1125" s="16"/>
      <c r="D1125" s="191"/>
      <c r="E1125" s="191"/>
      <c r="F1125" s="191"/>
      <c r="G1125" s="191"/>
      <c r="H1125" s="191"/>
      <c r="I1125" s="2"/>
      <c r="J1125" s="5">
        <v>100000</v>
      </c>
      <c r="K1125" s="5">
        <v>900000</v>
      </c>
      <c r="L1125" s="5"/>
      <c r="M1125" s="5"/>
      <c r="N1125" s="5">
        <f>I1125+J1125+K1125+L1125+M1125</f>
        <v>1000000</v>
      </c>
    </row>
    <row r="1126" spans="1:14" s="34" customFormat="1" ht="16.5" customHeight="1">
      <c r="A1126" s="16"/>
      <c r="B1126" s="16"/>
      <c r="C1126" s="16"/>
      <c r="D1126" s="191"/>
      <c r="E1126" s="191"/>
      <c r="F1126" s="191"/>
      <c r="G1126" s="191"/>
      <c r="H1126" s="191"/>
      <c r="I1126" s="189" t="s">
        <v>14</v>
      </c>
      <c r="J1126" s="189"/>
      <c r="K1126" s="189"/>
      <c r="L1126" s="189"/>
      <c r="M1126" s="189"/>
      <c r="N1126" s="189"/>
    </row>
    <row r="1127" spans="1:14" s="34" customFormat="1" ht="12.75" customHeight="1">
      <c r="A1127" s="16"/>
      <c r="B1127" s="16"/>
      <c r="C1127" s="16" t="s">
        <v>50</v>
      </c>
      <c r="D1127" s="191"/>
      <c r="E1127" s="191"/>
      <c r="F1127" s="191"/>
      <c r="G1127" s="191"/>
      <c r="H1127" s="191"/>
      <c r="I1127" s="60" t="e">
        <f>SUMIF(#REF!,$C1127,#REF!)</f>
        <v>#REF!</v>
      </c>
      <c r="J1127" s="60" t="e">
        <f>SUMIF(#REF!,$C1127,#REF!)</f>
        <v>#REF!</v>
      </c>
      <c r="K1127" s="60" t="e">
        <f>SUMIF(#REF!,$C1127,#REF!)</f>
        <v>#REF!</v>
      </c>
      <c r="L1127" s="60" t="e">
        <f>SUMIF(#REF!,$C1127,#REF!)</f>
        <v>#REF!</v>
      </c>
      <c r="M1127" s="60" t="e">
        <f>SUMIF(#REF!,$C1127,#REF!)</f>
        <v>#REF!</v>
      </c>
      <c r="N1127" s="60" t="e">
        <f>SUMIF(#REF!,$C1127,#REF!)</f>
        <v>#REF!</v>
      </c>
    </row>
    <row r="1128" spans="1:14" s="34" customFormat="1" ht="14.25" customHeight="1">
      <c r="A1128" s="16"/>
      <c r="B1128" s="16"/>
      <c r="C1128" s="16"/>
      <c r="D1128" s="191"/>
      <c r="E1128" s="191"/>
      <c r="F1128" s="191"/>
      <c r="G1128" s="191"/>
      <c r="H1128" s="191"/>
      <c r="I1128" s="190" t="s">
        <v>15</v>
      </c>
      <c r="J1128" s="190"/>
      <c r="K1128" s="190"/>
      <c r="L1128" s="190"/>
      <c r="M1128" s="190"/>
      <c r="N1128" s="190"/>
    </row>
    <row r="1129" spans="1:14" s="19" customFormat="1" ht="16.5" customHeight="1">
      <c r="A1129" s="16"/>
      <c r="B1129" s="16"/>
      <c r="C1129" s="16"/>
      <c r="D1129" s="191"/>
      <c r="E1129" s="191"/>
      <c r="F1129" s="191"/>
      <c r="G1129" s="191"/>
      <c r="H1129" s="191"/>
      <c r="I1129" s="55" t="e">
        <f aca="true" t="shared" si="183" ref="I1129:N1129">I1125+I1127</f>
        <v>#REF!</v>
      </c>
      <c r="J1129" s="55" t="e">
        <f t="shared" si="183"/>
        <v>#REF!</v>
      </c>
      <c r="K1129" s="55" t="e">
        <f t="shared" si="183"/>
        <v>#REF!</v>
      </c>
      <c r="L1129" s="55" t="e">
        <f t="shared" si="183"/>
        <v>#REF!</v>
      </c>
      <c r="M1129" s="55" t="e">
        <f t="shared" si="183"/>
        <v>#REF!</v>
      </c>
      <c r="N1129" s="55" t="e">
        <f t="shared" si="183"/>
        <v>#REF!</v>
      </c>
    </row>
    <row r="1130" spans="1:14" s="34" customFormat="1" ht="15" customHeight="1">
      <c r="A1130" s="16"/>
      <c r="B1130" s="16"/>
      <c r="C1130" s="16"/>
      <c r="D1130" s="191" t="s">
        <v>94</v>
      </c>
      <c r="E1130" s="191"/>
      <c r="F1130" s="191"/>
      <c r="G1130" s="191"/>
      <c r="H1130" s="191"/>
      <c r="I1130" s="132" t="s">
        <v>47</v>
      </c>
      <c r="J1130" s="132"/>
      <c r="K1130" s="132"/>
      <c r="L1130" s="132"/>
      <c r="M1130" s="132"/>
      <c r="N1130" s="132"/>
    </row>
    <row r="1131" spans="1:14" s="34" customFormat="1" ht="16.5" customHeight="1">
      <c r="A1131" s="16"/>
      <c r="B1131" s="16"/>
      <c r="C1131" s="16"/>
      <c r="D1131" s="191"/>
      <c r="E1131" s="191"/>
      <c r="F1131" s="191"/>
      <c r="G1131" s="191"/>
      <c r="H1131" s="191"/>
      <c r="I1131" s="2"/>
      <c r="J1131" s="5"/>
      <c r="K1131" s="5"/>
      <c r="L1131" s="5"/>
      <c r="M1131" s="5"/>
      <c r="N1131" s="5">
        <f>I1131+J1131+K1131+L1131+M1131</f>
        <v>0</v>
      </c>
    </row>
    <row r="1132" spans="1:14" s="34" customFormat="1" ht="16.5" customHeight="1">
      <c r="A1132" s="16"/>
      <c r="B1132" s="16"/>
      <c r="C1132" s="16"/>
      <c r="D1132" s="191"/>
      <c r="E1132" s="191"/>
      <c r="F1132" s="191"/>
      <c r="G1132" s="191"/>
      <c r="H1132" s="191"/>
      <c r="I1132" s="189" t="s">
        <v>14</v>
      </c>
      <c r="J1132" s="189"/>
      <c r="K1132" s="189"/>
      <c r="L1132" s="189"/>
      <c r="M1132" s="189"/>
      <c r="N1132" s="189"/>
    </row>
    <row r="1133" spans="1:14" s="34" customFormat="1" ht="12.75" customHeight="1">
      <c r="A1133" s="16"/>
      <c r="B1133" s="16"/>
      <c r="C1133" s="16" t="s">
        <v>51</v>
      </c>
      <c r="D1133" s="191"/>
      <c r="E1133" s="191"/>
      <c r="F1133" s="191"/>
      <c r="G1133" s="191"/>
      <c r="H1133" s="191"/>
      <c r="I1133" s="60" t="e">
        <f>SUMIF(#REF!,$C1133,#REF!)</f>
        <v>#REF!</v>
      </c>
      <c r="J1133" s="60" t="e">
        <f>SUMIF(#REF!,$C1133,#REF!)</f>
        <v>#REF!</v>
      </c>
      <c r="K1133" s="60" t="e">
        <f>SUMIF(#REF!,$C1133,#REF!)</f>
        <v>#REF!</v>
      </c>
      <c r="L1133" s="60" t="e">
        <f>SUMIF(#REF!,$C1133,#REF!)</f>
        <v>#REF!</v>
      </c>
      <c r="M1133" s="60" t="e">
        <f>SUMIF(#REF!,$C1133,#REF!)</f>
        <v>#REF!</v>
      </c>
      <c r="N1133" s="60" t="e">
        <f>SUMIF(#REF!,$C1133,#REF!)</f>
        <v>#REF!</v>
      </c>
    </row>
    <row r="1134" spans="1:14" s="34" customFormat="1" ht="14.25" customHeight="1">
      <c r="A1134" s="16"/>
      <c r="B1134" s="16"/>
      <c r="C1134" s="16"/>
      <c r="D1134" s="191"/>
      <c r="E1134" s="191"/>
      <c r="F1134" s="191"/>
      <c r="G1134" s="191"/>
      <c r="H1134" s="191"/>
      <c r="I1134" s="190" t="s">
        <v>15</v>
      </c>
      <c r="J1134" s="190"/>
      <c r="K1134" s="190"/>
      <c r="L1134" s="190"/>
      <c r="M1134" s="190"/>
      <c r="N1134" s="190"/>
    </row>
    <row r="1135" spans="1:14" s="19" customFormat="1" ht="16.5" customHeight="1">
      <c r="A1135" s="16"/>
      <c r="B1135" s="16"/>
      <c r="C1135" s="16"/>
      <c r="D1135" s="191"/>
      <c r="E1135" s="191"/>
      <c r="F1135" s="191"/>
      <c r="G1135" s="191"/>
      <c r="H1135" s="191"/>
      <c r="I1135" s="55" t="e">
        <f aca="true" t="shared" si="184" ref="I1135:N1135">I1131+I1133</f>
        <v>#REF!</v>
      </c>
      <c r="J1135" s="55" t="e">
        <f t="shared" si="184"/>
        <v>#REF!</v>
      </c>
      <c r="K1135" s="55" t="e">
        <f t="shared" si="184"/>
        <v>#REF!</v>
      </c>
      <c r="L1135" s="55" t="e">
        <f t="shared" si="184"/>
        <v>#REF!</v>
      </c>
      <c r="M1135" s="55" t="e">
        <f t="shared" si="184"/>
        <v>#REF!</v>
      </c>
      <c r="N1135" s="55" t="e">
        <f t="shared" si="184"/>
        <v>#REF!</v>
      </c>
    </row>
    <row r="1136" spans="1:14" s="34" customFormat="1" ht="15" customHeight="1">
      <c r="A1136" s="16"/>
      <c r="B1136" s="16"/>
      <c r="C1136" s="16"/>
      <c r="D1136" s="191" t="s">
        <v>95</v>
      </c>
      <c r="E1136" s="191"/>
      <c r="F1136" s="191"/>
      <c r="G1136" s="191"/>
      <c r="H1136" s="191"/>
      <c r="I1136" s="132" t="s">
        <v>47</v>
      </c>
      <c r="J1136" s="132"/>
      <c r="K1136" s="132"/>
      <c r="L1136" s="132"/>
      <c r="M1136" s="132"/>
      <c r="N1136" s="132"/>
    </row>
    <row r="1137" spans="1:14" s="34" customFormat="1" ht="16.5" customHeight="1">
      <c r="A1137" s="16"/>
      <c r="B1137" s="16"/>
      <c r="C1137" s="16"/>
      <c r="D1137" s="191"/>
      <c r="E1137" s="191"/>
      <c r="F1137" s="191"/>
      <c r="G1137" s="191"/>
      <c r="H1137" s="191"/>
      <c r="I1137" s="2"/>
      <c r="J1137" s="5"/>
      <c r="K1137" s="5"/>
      <c r="L1137" s="5"/>
      <c r="M1137" s="5"/>
      <c r="N1137" s="5">
        <f>I1137+J1137+K1137+L1137+M1137</f>
        <v>0</v>
      </c>
    </row>
    <row r="1138" spans="1:14" s="34" customFormat="1" ht="16.5" customHeight="1">
      <c r="A1138" s="16"/>
      <c r="B1138" s="16"/>
      <c r="C1138" s="16"/>
      <c r="D1138" s="191"/>
      <c r="E1138" s="191"/>
      <c r="F1138" s="191"/>
      <c r="G1138" s="191"/>
      <c r="H1138" s="191"/>
      <c r="I1138" s="189" t="s">
        <v>14</v>
      </c>
      <c r="J1138" s="189"/>
      <c r="K1138" s="189"/>
      <c r="L1138" s="189"/>
      <c r="M1138" s="189"/>
      <c r="N1138" s="189"/>
    </row>
    <row r="1139" spans="1:14" s="34" customFormat="1" ht="12.75" customHeight="1">
      <c r="A1139" s="16"/>
      <c r="B1139" s="16"/>
      <c r="C1139" s="16" t="s">
        <v>52</v>
      </c>
      <c r="D1139" s="191"/>
      <c r="E1139" s="191"/>
      <c r="F1139" s="191"/>
      <c r="G1139" s="191"/>
      <c r="H1139" s="191"/>
      <c r="I1139" s="60" t="e">
        <f>SUMIF(#REF!,$C1139,#REF!)</f>
        <v>#REF!</v>
      </c>
      <c r="J1139" s="60" t="e">
        <f>SUMIF(#REF!,$C1139,#REF!)</f>
        <v>#REF!</v>
      </c>
      <c r="K1139" s="60" t="e">
        <f>SUMIF(#REF!,$C1139,#REF!)</f>
        <v>#REF!</v>
      </c>
      <c r="L1139" s="60" t="e">
        <f>SUMIF(#REF!,$C1139,#REF!)</f>
        <v>#REF!</v>
      </c>
      <c r="M1139" s="60" t="e">
        <f>SUMIF(#REF!,$C1139,#REF!)</f>
        <v>#REF!</v>
      </c>
      <c r="N1139" s="60" t="e">
        <f>SUMIF(#REF!,$C1139,#REF!)</f>
        <v>#REF!</v>
      </c>
    </row>
    <row r="1140" spans="1:14" s="34" customFormat="1" ht="14.25" customHeight="1">
      <c r="A1140" s="16"/>
      <c r="B1140" s="16"/>
      <c r="C1140" s="16"/>
      <c r="D1140" s="191"/>
      <c r="E1140" s="191"/>
      <c r="F1140" s="191"/>
      <c r="G1140" s="191"/>
      <c r="H1140" s="191"/>
      <c r="I1140" s="190" t="s">
        <v>15</v>
      </c>
      <c r="J1140" s="190"/>
      <c r="K1140" s="190"/>
      <c r="L1140" s="190"/>
      <c r="M1140" s="190"/>
      <c r="N1140" s="190"/>
    </row>
    <row r="1141" spans="1:14" s="19" customFormat="1" ht="16.5" customHeight="1">
      <c r="A1141" s="16"/>
      <c r="B1141" s="16"/>
      <c r="C1141" s="16"/>
      <c r="D1141" s="191"/>
      <c r="E1141" s="191"/>
      <c r="F1141" s="191"/>
      <c r="G1141" s="191"/>
      <c r="H1141" s="191"/>
      <c r="I1141" s="55" t="e">
        <f aca="true" t="shared" si="185" ref="I1141:N1141">I1137+I1139</f>
        <v>#REF!</v>
      </c>
      <c r="J1141" s="55" t="e">
        <f t="shared" si="185"/>
        <v>#REF!</v>
      </c>
      <c r="K1141" s="55" t="e">
        <f t="shared" si="185"/>
        <v>#REF!</v>
      </c>
      <c r="L1141" s="55" t="e">
        <f t="shared" si="185"/>
        <v>#REF!</v>
      </c>
      <c r="M1141" s="55" t="e">
        <f t="shared" si="185"/>
        <v>#REF!</v>
      </c>
      <c r="N1141" s="55" t="e">
        <f t="shared" si="185"/>
        <v>#REF!</v>
      </c>
    </row>
    <row r="1142" spans="1:14" s="34" customFormat="1" ht="15" customHeight="1">
      <c r="A1142" s="16"/>
      <c r="B1142" s="16"/>
      <c r="C1142" s="16"/>
      <c r="D1142" s="191" t="s">
        <v>96</v>
      </c>
      <c r="E1142" s="191"/>
      <c r="F1142" s="191"/>
      <c r="G1142" s="191"/>
      <c r="H1142" s="191"/>
      <c r="I1142" s="132" t="s">
        <v>47</v>
      </c>
      <c r="J1142" s="132"/>
      <c r="K1142" s="132"/>
      <c r="L1142" s="132"/>
      <c r="M1142" s="132"/>
      <c r="N1142" s="132"/>
    </row>
    <row r="1143" spans="1:14" s="34" customFormat="1" ht="16.5" customHeight="1">
      <c r="A1143" s="16"/>
      <c r="B1143" s="16"/>
      <c r="C1143" s="16"/>
      <c r="D1143" s="191"/>
      <c r="E1143" s="191"/>
      <c r="F1143" s="191"/>
      <c r="G1143" s="191"/>
      <c r="H1143" s="191"/>
      <c r="I1143" s="2">
        <v>9400000</v>
      </c>
      <c r="J1143" s="5">
        <v>9500000</v>
      </c>
      <c r="K1143" s="5">
        <v>11384000</v>
      </c>
      <c r="L1143" s="5">
        <v>4100000</v>
      </c>
      <c r="M1143" s="5"/>
      <c r="N1143" s="5">
        <f>I1143+J1143+K1143+L1143+M1143</f>
        <v>34384000</v>
      </c>
    </row>
    <row r="1144" spans="1:14" s="34" customFormat="1" ht="16.5" customHeight="1">
      <c r="A1144" s="16"/>
      <c r="B1144" s="16"/>
      <c r="C1144" s="16"/>
      <c r="D1144" s="191"/>
      <c r="E1144" s="191"/>
      <c r="F1144" s="191"/>
      <c r="G1144" s="191"/>
      <c r="H1144" s="191"/>
      <c r="I1144" s="189" t="s">
        <v>14</v>
      </c>
      <c r="J1144" s="189"/>
      <c r="K1144" s="189"/>
      <c r="L1144" s="189"/>
      <c r="M1144" s="189"/>
      <c r="N1144" s="189"/>
    </row>
    <row r="1145" spans="1:14" s="34" customFormat="1" ht="12.75" customHeight="1">
      <c r="A1145" s="16"/>
      <c r="B1145" s="16"/>
      <c r="C1145" s="16" t="s">
        <v>53</v>
      </c>
      <c r="D1145" s="191"/>
      <c r="E1145" s="191"/>
      <c r="F1145" s="191"/>
      <c r="G1145" s="191"/>
      <c r="H1145" s="191"/>
      <c r="I1145" s="60" t="e">
        <f>SUMIF(#REF!,$C1145,#REF!)</f>
        <v>#REF!</v>
      </c>
      <c r="J1145" s="60" t="e">
        <f>SUMIF(#REF!,$C1145,#REF!)</f>
        <v>#REF!</v>
      </c>
      <c r="K1145" s="60" t="e">
        <f>SUMIF(#REF!,$C1145,#REF!)</f>
        <v>#REF!</v>
      </c>
      <c r="L1145" s="60" t="e">
        <f>SUMIF(#REF!,$C1145,#REF!)</f>
        <v>#REF!</v>
      </c>
      <c r="M1145" s="60" t="e">
        <f>SUMIF(#REF!,$C1145,#REF!)</f>
        <v>#REF!</v>
      </c>
      <c r="N1145" s="60" t="e">
        <f>SUMIF(#REF!,$C1145,#REF!)</f>
        <v>#REF!</v>
      </c>
    </row>
    <row r="1146" spans="1:14" s="34" customFormat="1" ht="14.25" customHeight="1">
      <c r="A1146" s="16"/>
      <c r="B1146" s="16"/>
      <c r="C1146" s="16"/>
      <c r="D1146" s="191"/>
      <c r="E1146" s="191"/>
      <c r="F1146" s="191"/>
      <c r="G1146" s="191"/>
      <c r="H1146" s="191"/>
      <c r="I1146" s="190" t="s">
        <v>15</v>
      </c>
      <c r="J1146" s="190"/>
      <c r="K1146" s="190"/>
      <c r="L1146" s="190"/>
      <c r="M1146" s="190"/>
      <c r="N1146" s="190"/>
    </row>
    <row r="1147" spans="1:14" s="19" customFormat="1" ht="16.5" customHeight="1">
      <c r="A1147" s="16"/>
      <c r="B1147" s="16"/>
      <c r="C1147" s="16"/>
      <c r="D1147" s="191"/>
      <c r="E1147" s="191"/>
      <c r="F1147" s="191"/>
      <c r="G1147" s="191"/>
      <c r="H1147" s="191"/>
      <c r="I1147" s="55" t="e">
        <f aca="true" t="shared" si="186" ref="I1147:N1147">I1143+I1145</f>
        <v>#REF!</v>
      </c>
      <c r="J1147" s="55" t="e">
        <f t="shared" si="186"/>
        <v>#REF!</v>
      </c>
      <c r="K1147" s="55" t="e">
        <f t="shared" si="186"/>
        <v>#REF!</v>
      </c>
      <c r="L1147" s="55" t="e">
        <f t="shared" si="186"/>
        <v>#REF!</v>
      </c>
      <c r="M1147" s="55" t="e">
        <f t="shared" si="186"/>
        <v>#REF!</v>
      </c>
      <c r="N1147" s="55" t="e">
        <f t="shared" si="186"/>
        <v>#REF!</v>
      </c>
    </row>
    <row r="1148" spans="1:14" s="34" customFormat="1" ht="15" customHeight="1">
      <c r="A1148" s="16"/>
      <c r="B1148" s="16"/>
      <c r="C1148" s="16"/>
      <c r="D1148" s="191" t="s">
        <v>97</v>
      </c>
      <c r="E1148" s="191"/>
      <c r="F1148" s="191"/>
      <c r="G1148" s="191"/>
      <c r="H1148" s="191"/>
      <c r="I1148" s="132" t="s">
        <v>47</v>
      </c>
      <c r="J1148" s="132"/>
      <c r="K1148" s="132"/>
      <c r="L1148" s="132"/>
      <c r="M1148" s="132"/>
      <c r="N1148" s="132"/>
    </row>
    <row r="1149" spans="1:14" s="34" customFormat="1" ht="16.5" customHeight="1">
      <c r="A1149" s="16"/>
      <c r="B1149" s="16"/>
      <c r="C1149" s="16"/>
      <c r="D1149" s="191"/>
      <c r="E1149" s="191"/>
      <c r="F1149" s="191"/>
      <c r="G1149" s="191"/>
      <c r="H1149" s="191"/>
      <c r="I1149" s="2">
        <v>7000</v>
      </c>
      <c r="J1149" s="5"/>
      <c r="K1149" s="5"/>
      <c r="L1149" s="5"/>
      <c r="M1149" s="5"/>
      <c r="N1149" s="5">
        <f>I1149+J1149+K1149+L1149+M1149</f>
        <v>7000</v>
      </c>
    </row>
    <row r="1150" spans="1:14" s="34" customFormat="1" ht="16.5" customHeight="1">
      <c r="A1150" s="16"/>
      <c r="B1150" s="16"/>
      <c r="C1150" s="16"/>
      <c r="D1150" s="191"/>
      <c r="E1150" s="191"/>
      <c r="F1150" s="191"/>
      <c r="G1150" s="191"/>
      <c r="H1150" s="191"/>
      <c r="I1150" s="189" t="s">
        <v>14</v>
      </c>
      <c r="J1150" s="189"/>
      <c r="K1150" s="189"/>
      <c r="L1150" s="189"/>
      <c r="M1150" s="189"/>
      <c r="N1150" s="189"/>
    </row>
    <row r="1151" spans="1:14" s="34" customFormat="1" ht="12.75" customHeight="1">
      <c r="A1151" s="16"/>
      <c r="B1151" s="16"/>
      <c r="C1151" s="16" t="s">
        <v>54</v>
      </c>
      <c r="D1151" s="191"/>
      <c r="E1151" s="191"/>
      <c r="F1151" s="191"/>
      <c r="G1151" s="191"/>
      <c r="H1151" s="191"/>
      <c r="I1151" s="60" t="e">
        <f>SUMIF(#REF!,$C1151,#REF!)</f>
        <v>#REF!</v>
      </c>
      <c r="J1151" s="60" t="e">
        <f>SUMIF(#REF!,$C1151,#REF!)</f>
        <v>#REF!</v>
      </c>
      <c r="K1151" s="60" t="e">
        <f>SUMIF(#REF!,$C1151,#REF!)</f>
        <v>#REF!</v>
      </c>
      <c r="L1151" s="60" t="e">
        <f>SUMIF(#REF!,$C1151,#REF!)</f>
        <v>#REF!</v>
      </c>
      <c r="M1151" s="60" t="e">
        <f>SUMIF(#REF!,$C1151,#REF!)</f>
        <v>#REF!</v>
      </c>
      <c r="N1151" s="60" t="e">
        <f>SUMIF(#REF!,$C1151,#REF!)</f>
        <v>#REF!</v>
      </c>
    </row>
    <row r="1152" spans="1:14" s="34" customFormat="1" ht="14.25" customHeight="1">
      <c r="A1152" s="16"/>
      <c r="B1152" s="16"/>
      <c r="C1152" s="16"/>
      <c r="D1152" s="191"/>
      <c r="E1152" s="191"/>
      <c r="F1152" s="191"/>
      <c r="G1152" s="191"/>
      <c r="H1152" s="191"/>
      <c r="I1152" s="190" t="s">
        <v>15</v>
      </c>
      <c r="J1152" s="190"/>
      <c r="K1152" s="190"/>
      <c r="L1152" s="190"/>
      <c r="M1152" s="190"/>
      <c r="N1152" s="190"/>
    </row>
    <row r="1153" spans="1:14" s="19" customFormat="1" ht="16.5" customHeight="1">
      <c r="A1153" s="16"/>
      <c r="B1153" s="16"/>
      <c r="C1153" s="16"/>
      <c r="D1153" s="191"/>
      <c r="E1153" s="191"/>
      <c r="F1153" s="191"/>
      <c r="G1153" s="191"/>
      <c r="H1153" s="191"/>
      <c r="I1153" s="55" t="e">
        <f aca="true" t="shared" si="187" ref="I1153:N1153">I1149+I1151</f>
        <v>#REF!</v>
      </c>
      <c r="J1153" s="55" t="e">
        <f t="shared" si="187"/>
        <v>#REF!</v>
      </c>
      <c r="K1153" s="55" t="e">
        <f t="shared" si="187"/>
        <v>#REF!</v>
      </c>
      <c r="L1153" s="55" t="e">
        <f t="shared" si="187"/>
        <v>#REF!</v>
      </c>
      <c r="M1153" s="55" t="e">
        <f t="shared" si="187"/>
        <v>#REF!</v>
      </c>
      <c r="N1153" s="55" t="e">
        <f t="shared" si="187"/>
        <v>#REF!</v>
      </c>
    </row>
    <row r="1154" spans="1:14" s="34" customFormat="1" ht="15" customHeight="1">
      <c r="A1154" s="16"/>
      <c r="B1154" s="16"/>
      <c r="C1154" s="16"/>
      <c r="D1154" s="191" t="s">
        <v>98</v>
      </c>
      <c r="E1154" s="191"/>
      <c r="F1154" s="191"/>
      <c r="G1154" s="191"/>
      <c r="H1154" s="191"/>
      <c r="I1154" s="132" t="s">
        <v>47</v>
      </c>
      <c r="J1154" s="132"/>
      <c r="K1154" s="132"/>
      <c r="L1154" s="132"/>
      <c r="M1154" s="132"/>
      <c r="N1154" s="132"/>
    </row>
    <row r="1155" spans="1:14" s="34" customFormat="1" ht="16.5" customHeight="1">
      <c r="A1155" s="16"/>
      <c r="B1155" s="16"/>
      <c r="C1155" s="16"/>
      <c r="D1155" s="191"/>
      <c r="E1155" s="191"/>
      <c r="F1155" s="191"/>
      <c r="G1155" s="191"/>
      <c r="H1155" s="191"/>
      <c r="I1155" s="2">
        <v>500000</v>
      </c>
      <c r="J1155" s="5">
        <v>1500000</v>
      </c>
      <c r="K1155" s="5">
        <v>2064000</v>
      </c>
      <c r="L1155" s="5">
        <v>1500000</v>
      </c>
      <c r="M1155" s="5">
        <v>500000</v>
      </c>
      <c r="N1155" s="5">
        <f>I1155+J1155+K1155+L1155+M1155</f>
        <v>6064000</v>
      </c>
    </row>
    <row r="1156" spans="1:14" s="34" customFormat="1" ht="16.5" customHeight="1">
      <c r="A1156" s="16"/>
      <c r="B1156" s="16"/>
      <c r="C1156" s="16"/>
      <c r="D1156" s="191"/>
      <c r="E1156" s="191"/>
      <c r="F1156" s="191"/>
      <c r="G1156" s="191"/>
      <c r="H1156" s="191"/>
      <c r="I1156" s="189" t="s">
        <v>14</v>
      </c>
      <c r="J1156" s="189"/>
      <c r="K1156" s="189"/>
      <c r="L1156" s="189"/>
      <c r="M1156" s="189"/>
      <c r="N1156" s="189"/>
    </row>
    <row r="1157" spans="1:14" s="34" customFormat="1" ht="12.75" customHeight="1">
      <c r="A1157" s="16"/>
      <c r="B1157" s="16"/>
      <c r="C1157" s="16" t="s">
        <v>55</v>
      </c>
      <c r="D1157" s="191"/>
      <c r="E1157" s="191"/>
      <c r="F1157" s="191"/>
      <c r="G1157" s="191"/>
      <c r="H1157" s="191"/>
      <c r="I1157" s="60" t="e">
        <f>SUMIF(#REF!,$C1157,#REF!)</f>
        <v>#REF!</v>
      </c>
      <c r="J1157" s="60" t="e">
        <f>SUMIF(#REF!,$C1157,#REF!)</f>
        <v>#REF!</v>
      </c>
      <c r="K1157" s="60" t="e">
        <f>SUMIF(#REF!,$C1157,#REF!)</f>
        <v>#REF!</v>
      </c>
      <c r="L1157" s="60" t="e">
        <f>SUMIF(#REF!,$C1157,#REF!)</f>
        <v>#REF!</v>
      </c>
      <c r="M1157" s="60" t="e">
        <f>SUMIF(#REF!,$C1157,#REF!)</f>
        <v>#REF!</v>
      </c>
      <c r="N1157" s="60" t="e">
        <f>SUMIF(#REF!,$C1157,#REF!)</f>
        <v>#REF!</v>
      </c>
    </row>
    <row r="1158" spans="1:14" s="34" customFormat="1" ht="14.25" customHeight="1">
      <c r="A1158" s="16"/>
      <c r="B1158" s="16"/>
      <c r="C1158" s="16"/>
      <c r="D1158" s="191"/>
      <c r="E1158" s="191"/>
      <c r="F1158" s="191"/>
      <c r="G1158" s="191"/>
      <c r="H1158" s="191"/>
      <c r="I1158" s="190" t="s">
        <v>15</v>
      </c>
      <c r="J1158" s="190"/>
      <c r="K1158" s="190"/>
      <c r="L1158" s="190"/>
      <c r="M1158" s="190"/>
      <c r="N1158" s="190"/>
    </row>
    <row r="1159" spans="1:14" s="19" customFormat="1" ht="16.5" customHeight="1">
      <c r="A1159" s="16"/>
      <c r="B1159" s="16"/>
      <c r="C1159" s="16"/>
      <c r="D1159" s="191"/>
      <c r="E1159" s="191"/>
      <c r="F1159" s="191"/>
      <c r="G1159" s="191"/>
      <c r="H1159" s="191"/>
      <c r="I1159" s="55" t="e">
        <f aca="true" t="shared" si="188" ref="I1159:N1159">I1155+I1157</f>
        <v>#REF!</v>
      </c>
      <c r="J1159" s="55" t="e">
        <f t="shared" si="188"/>
        <v>#REF!</v>
      </c>
      <c r="K1159" s="55" t="e">
        <f t="shared" si="188"/>
        <v>#REF!</v>
      </c>
      <c r="L1159" s="55" t="e">
        <f t="shared" si="188"/>
        <v>#REF!</v>
      </c>
      <c r="M1159" s="55" t="e">
        <f t="shared" si="188"/>
        <v>#REF!</v>
      </c>
      <c r="N1159" s="55" t="e">
        <f t="shared" si="188"/>
        <v>#REF!</v>
      </c>
    </row>
    <row r="1160" spans="1:14" s="34" customFormat="1" ht="15" customHeight="1">
      <c r="A1160" s="16"/>
      <c r="B1160" s="16"/>
      <c r="C1160" s="16"/>
      <c r="D1160" s="191" t="s">
        <v>31</v>
      </c>
      <c r="E1160" s="191"/>
      <c r="F1160" s="191"/>
      <c r="G1160" s="191"/>
      <c r="H1160" s="191"/>
      <c r="I1160" s="132" t="s">
        <v>47</v>
      </c>
      <c r="J1160" s="132"/>
      <c r="K1160" s="132"/>
      <c r="L1160" s="132"/>
      <c r="M1160" s="132"/>
      <c r="N1160" s="132"/>
    </row>
    <row r="1161" spans="1:14" s="34" customFormat="1" ht="16.5" customHeight="1">
      <c r="A1161" s="16"/>
      <c r="B1161" s="16"/>
      <c r="C1161" s="16"/>
      <c r="D1161" s="191"/>
      <c r="E1161" s="191"/>
      <c r="F1161" s="191"/>
      <c r="G1161" s="191"/>
      <c r="H1161" s="191"/>
      <c r="I1161" s="2">
        <v>8822257</v>
      </c>
      <c r="J1161" s="5">
        <v>8407000</v>
      </c>
      <c r="K1161" s="5">
        <v>3008000</v>
      </c>
      <c r="L1161" s="5"/>
      <c r="M1161" s="5"/>
      <c r="N1161" s="5">
        <f>I1161+J1161+K1161+L1161+M1161</f>
        <v>20237257</v>
      </c>
    </row>
    <row r="1162" spans="1:14" s="34" customFormat="1" ht="16.5" customHeight="1">
      <c r="A1162" s="16"/>
      <c r="B1162" s="16"/>
      <c r="C1162" s="16"/>
      <c r="D1162" s="191"/>
      <c r="E1162" s="191"/>
      <c r="F1162" s="191"/>
      <c r="G1162" s="191"/>
      <c r="H1162" s="191"/>
      <c r="I1162" s="189" t="s">
        <v>14</v>
      </c>
      <c r="J1162" s="189"/>
      <c r="K1162" s="189"/>
      <c r="L1162" s="189"/>
      <c r="M1162" s="189"/>
      <c r="N1162" s="189"/>
    </row>
    <row r="1163" spans="1:14" s="34" customFormat="1" ht="12.75" customHeight="1">
      <c r="A1163" s="16"/>
      <c r="B1163" s="16"/>
      <c r="C1163" s="16" t="s">
        <v>56</v>
      </c>
      <c r="D1163" s="191"/>
      <c r="E1163" s="191"/>
      <c r="F1163" s="191"/>
      <c r="G1163" s="191"/>
      <c r="H1163" s="191"/>
      <c r="I1163" s="60" t="e">
        <f>SUMIF(#REF!,$C1163,#REF!)</f>
        <v>#REF!</v>
      </c>
      <c r="J1163" s="60" t="e">
        <f>SUMIF(#REF!,$C1163,#REF!)</f>
        <v>#REF!</v>
      </c>
      <c r="K1163" s="60" t="e">
        <f>SUMIF(#REF!,$C1163,#REF!)</f>
        <v>#REF!</v>
      </c>
      <c r="L1163" s="60" t="e">
        <f>SUMIF(#REF!,$C1163,#REF!)</f>
        <v>#REF!</v>
      </c>
      <c r="M1163" s="60" t="e">
        <f>SUMIF(#REF!,$C1163,#REF!)</f>
        <v>#REF!</v>
      </c>
      <c r="N1163" s="60" t="e">
        <f>SUMIF(#REF!,$C1163,#REF!)</f>
        <v>#REF!</v>
      </c>
    </row>
    <row r="1164" spans="1:14" s="34" customFormat="1" ht="14.25" customHeight="1">
      <c r="A1164" s="16"/>
      <c r="B1164" s="16"/>
      <c r="C1164" s="16"/>
      <c r="D1164" s="191"/>
      <c r="E1164" s="191"/>
      <c r="F1164" s="191"/>
      <c r="G1164" s="191"/>
      <c r="H1164" s="191"/>
      <c r="I1164" s="190" t="s">
        <v>15</v>
      </c>
      <c r="J1164" s="190"/>
      <c r="K1164" s="190"/>
      <c r="L1164" s="190"/>
      <c r="M1164" s="190"/>
      <c r="N1164" s="190"/>
    </row>
    <row r="1165" spans="1:14" s="19" customFormat="1" ht="16.5" customHeight="1">
      <c r="A1165" s="16"/>
      <c r="B1165" s="16"/>
      <c r="C1165" s="16"/>
      <c r="D1165" s="191"/>
      <c r="E1165" s="191"/>
      <c r="F1165" s="191"/>
      <c r="G1165" s="191"/>
      <c r="H1165" s="191"/>
      <c r="I1165" s="55" t="e">
        <f aca="true" t="shared" si="189" ref="I1165:N1165">I1161+I1163</f>
        <v>#REF!</v>
      </c>
      <c r="J1165" s="55" t="e">
        <f t="shared" si="189"/>
        <v>#REF!</v>
      </c>
      <c r="K1165" s="55" t="e">
        <f t="shared" si="189"/>
        <v>#REF!</v>
      </c>
      <c r="L1165" s="55" t="e">
        <f t="shared" si="189"/>
        <v>#REF!</v>
      </c>
      <c r="M1165" s="55" t="e">
        <f t="shared" si="189"/>
        <v>#REF!</v>
      </c>
      <c r="N1165" s="55" t="e">
        <f t="shared" si="189"/>
        <v>#REF!</v>
      </c>
    </row>
    <row r="1166" spans="1:14" s="34" customFormat="1" ht="15" customHeight="1">
      <c r="A1166" s="16"/>
      <c r="B1166" s="16"/>
      <c r="C1166" s="16"/>
      <c r="D1166" s="191" t="s">
        <v>32</v>
      </c>
      <c r="E1166" s="191"/>
      <c r="F1166" s="191"/>
      <c r="G1166" s="191"/>
      <c r="H1166" s="191"/>
      <c r="I1166" s="132" t="s">
        <v>47</v>
      </c>
      <c r="J1166" s="132"/>
      <c r="K1166" s="132"/>
      <c r="L1166" s="132"/>
      <c r="M1166" s="132"/>
      <c r="N1166" s="132"/>
    </row>
    <row r="1167" spans="1:14" s="34" customFormat="1" ht="16.5" customHeight="1">
      <c r="A1167" s="16"/>
      <c r="B1167" s="16"/>
      <c r="C1167" s="16"/>
      <c r="D1167" s="191"/>
      <c r="E1167" s="191"/>
      <c r="F1167" s="191"/>
      <c r="G1167" s="191"/>
      <c r="H1167" s="191"/>
      <c r="I1167" s="2">
        <v>790000</v>
      </c>
      <c r="J1167" s="5"/>
      <c r="K1167" s="5"/>
      <c r="L1167" s="5"/>
      <c r="M1167" s="5"/>
      <c r="N1167" s="5">
        <f>I1167+J1167+K1167+L1167+M1167</f>
        <v>790000</v>
      </c>
    </row>
    <row r="1168" spans="1:14" s="34" customFormat="1" ht="16.5" customHeight="1">
      <c r="A1168" s="16"/>
      <c r="B1168" s="16"/>
      <c r="C1168" s="16"/>
      <c r="D1168" s="191"/>
      <c r="E1168" s="191"/>
      <c r="F1168" s="191"/>
      <c r="G1168" s="191"/>
      <c r="H1168" s="191"/>
      <c r="I1168" s="189" t="s">
        <v>14</v>
      </c>
      <c r="J1168" s="189"/>
      <c r="K1168" s="189"/>
      <c r="L1168" s="189"/>
      <c r="M1168" s="189"/>
      <c r="N1168" s="189"/>
    </row>
    <row r="1169" spans="1:14" s="34" customFormat="1" ht="12.75" customHeight="1">
      <c r="A1169" s="16"/>
      <c r="B1169" s="16"/>
      <c r="C1169" s="16" t="s">
        <v>57</v>
      </c>
      <c r="D1169" s="191"/>
      <c r="E1169" s="191"/>
      <c r="F1169" s="191"/>
      <c r="G1169" s="191"/>
      <c r="H1169" s="191"/>
      <c r="I1169" s="60" t="e">
        <f>SUMIF(#REF!,$C1169,#REF!)</f>
        <v>#REF!</v>
      </c>
      <c r="J1169" s="60" t="e">
        <f>SUMIF(#REF!,$C1169,#REF!)</f>
        <v>#REF!</v>
      </c>
      <c r="K1169" s="60" t="e">
        <f>SUMIF(#REF!,$C1169,#REF!)</f>
        <v>#REF!</v>
      </c>
      <c r="L1169" s="60" t="e">
        <f>SUMIF(#REF!,$C1169,#REF!)</f>
        <v>#REF!</v>
      </c>
      <c r="M1169" s="60" t="e">
        <f>SUMIF(#REF!,$C1169,#REF!)</f>
        <v>#REF!</v>
      </c>
      <c r="N1169" s="60" t="e">
        <f>SUMIF(#REF!,$C1169,#REF!)</f>
        <v>#REF!</v>
      </c>
    </row>
    <row r="1170" spans="1:14" s="34" customFormat="1" ht="14.25" customHeight="1">
      <c r="A1170" s="16"/>
      <c r="B1170" s="16"/>
      <c r="C1170" s="16"/>
      <c r="D1170" s="191"/>
      <c r="E1170" s="191"/>
      <c r="F1170" s="191"/>
      <c r="G1170" s="191"/>
      <c r="H1170" s="191"/>
      <c r="I1170" s="190" t="s">
        <v>15</v>
      </c>
      <c r="J1170" s="190"/>
      <c r="K1170" s="190"/>
      <c r="L1170" s="190"/>
      <c r="M1170" s="190"/>
      <c r="N1170" s="190"/>
    </row>
    <row r="1171" spans="1:14" s="19" customFormat="1" ht="16.5" customHeight="1">
      <c r="A1171" s="16"/>
      <c r="B1171" s="16"/>
      <c r="C1171" s="16"/>
      <c r="D1171" s="191"/>
      <c r="E1171" s="191"/>
      <c r="F1171" s="191"/>
      <c r="G1171" s="191"/>
      <c r="H1171" s="191"/>
      <c r="I1171" s="55" t="e">
        <f aca="true" t="shared" si="190" ref="I1171:N1171">I1167+I1169</f>
        <v>#REF!</v>
      </c>
      <c r="J1171" s="55" t="e">
        <f t="shared" si="190"/>
        <v>#REF!</v>
      </c>
      <c r="K1171" s="55" t="e">
        <f t="shared" si="190"/>
        <v>#REF!</v>
      </c>
      <c r="L1171" s="55" t="e">
        <f t="shared" si="190"/>
        <v>#REF!</v>
      </c>
      <c r="M1171" s="55" t="e">
        <f t="shared" si="190"/>
        <v>#REF!</v>
      </c>
      <c r="N1171" s="55" t="e">
        <f t="shared" si="190"/>
        <v>#REF!</v>
      </c>
    </row>
    <row r="1172" spans="1:14" s="34" customFormat="1" ht="15" customHeight="1">
      <c r="A1172" s="16"/>
      <c r="B1172" s="16"/>
      <c r="C1172" s="16"/>
      <c r="D1172" s="191" t="s">
        <v>33</v>
      </c>
      <c r="E1172" s="191"/>
      <c r="F1172" s="191"/>
      <c r="G1172" s="191"/>
      <c r="H1172" s="191"/>
      <c r="I1172" s="132" t="s">
        <v>47</v>
      </c>
      <c r="J1172" s="132"/>
      <c r="K1172" s="132"/>
      <c r="L1172" s="132"/>
      <c r="M1172" s="132"/>
      <c r="N1172" s="132"/>
    </row>
    <row r="1173" spans="1:14" s="34" customFormat="1" ht="16.5" customHeight="1">
      <c r="A1173" s="16"/>
      <c r="B1173" s="16"/>
      <c r="C1173" s="16"/>
      <c r="D1173" s="191"/>
      <c r="E1173" s="191"/>
      <c r="F1173" s="191"/>
      <c r="G1173" s="191"/>
      <c r="H1173" s="191"/>
      <c r="I1173" s="2">
        <v>7648686</v>
      </c>
      <c r="J1173" s="5">
        <v>7010000</v>
      </c>
      <c r="K1173" s="5">
        <v>350000</v>
      </c>
      <c r="L1173" s="5">
        <v>4850000</v>
      </c>
      <c r="M1173" s="5">
        <v>6000000</v>
      </c>
      <c r="N1173" s="5">
        <f>I1173+J1173+K1173+L1173+M1173</f>
        <v>25858686</v>
      </c>
    </row>
    <row r="1174" spans="1:14" s="34" customFormat="1" ht="16.5" customHeight="1">
      <c r="A1174" s="16"/>
      <c r="B1174" s="16"/>
      <c r="C1174" s="16"/>
      <c r="D1174" s="191"/>
      <c r="E1174" s="191"/>
      <c r="F1174" s="191"/>
      <c r="G1174" s="191"/>
      <c r="H1174" s="191"/>
      <c r="I1174" s="189" t="s">
        <v>14</v>
      </c>
      <c r="J1174" s="189"/>
      <c r="K1174" s="189"/>
      <c r="L1174" s="189"/>
      <c r="M1174" s="189"/>
      <c r="N1174" s="189"/>
    </row>
    <row r="1175" spans="1:14" s="34" customFormat="1" ht="12.75" customHeight="1">
      <c r="A1175" s="16"/>
      <c r="B1175" s="16"/>
      <c r="C1175" s="16" t="s">
        <v>58</v>
      </c>
      <c r="D1175" s="191"/>
      <c r="E1175" s="191"/>
      <c r="F1175" s="191"/>
      <c r="G1175" s="191"/>
      <c r="H1175" s="191"/>
      <c r="I1175" s="60" t="e">
        <f>SUMIF(#REF!,$C1175,#REF!)</f>
        <v>#REF!</v>
      </c>
      <c r="J1175" s="60" t="e">
        <f>SUMIF(#REF!,$C1175,#REF!)</f>
        <v>#REF!</v>
      </c>
      <c r="K1175" s="60" t="e">
        <f>SUMIF(#REF!,$C1175,#REF!)</f>
        <v>#REF!</v>
      </c>
      <c r="L1175" s="60" t="e">
        <f>SUMIF(#REF!,$C1175,#REF!)</f>
        <v>#REF!</v>
      </c>
      <c r="M1175" s="60" t="e">
        <f>SUMIF(#REF!,$C1175,#REF!)</f>
        <v>#REF!</v>
      </c>
      <c r="N1175" s="60" t="e">
        <f>SUMIF(#REF!,$C1175,#REF!)</f>
        <v>#REF!</v>
      </c>
    </row>
    <row r="1176" spans="1:14" s="34" customFormat="1" ht="14.25" customHeight="1">
      <c r="A1176" s="16"/>
      <c r="B1176" s="16"/>
      <c r="C1176" s="16"/>
      <c r="D1176" s="191"/>
      <c r="E1176" s="191"/>
      <c r="F1176" s="191"/>
      <c r="G1176" s="191"/>
      <c r="H1176" s="191"/>
      <c r="I1176" s="190" t="s">
        <v>15</v>
      </c>
      <c r="J1176" s="190"/>
      <c r="K1176" s="190"/>
      <c r="L1176" s="190"/>
      <c r="M1176" s="190"/>
      <c r="N1176" s="190"/>
    </row>
    <row r="1177" spans="1:14" s="19" customFormat="1" ht="16.5" customHeight="1">
      <c r="A1177" s="16"/>
      <c r="B1177" s="16"/>
      <c r="C1177" s="16"/>
      <c r="D1177" s="191"/>
      <c r="E1177" s="191"/>
      <c r="F1177" s="191"/>
      <c r="G1177" s="191"/>
      <c r="H1177" s="191"/>
      <c r="I1177" s="55" t="e">
        <f aca="true" t="shared" si="191" ref="I1177:N1177">I1173+I1175</f>
        <v>#REF!</v>
      </c>
      <c r="J1177" s="55" t="e">
        <f t="shared" si="191"/>
        <v>#REF!</v>
      </c>
      <c r="K1177" s="55" t="e">
        <f t="shared" si="191"/>
        <v>#REF!</v>
      </c>
      <c r="L1177" s="55" t="e">
        <f t="shared" si="191"/>
        <v>#REF!</v>
      </c>
      <c r="M1177" s="55" t="e">
        <f t="shared" si="191"/>
        <v>#REF!</v>
      </c>
      <c r="N1177" s="55" t="e">
        <f t="shared" si="191"/>
        <v>#REF!</v>
      </c>
    </row>
    <row r="1178" spans="1:14" s="34" customFormat="1" ht="15" customHeight="1">
      <c r="A1178" s="16"/>
      <c r="B1178" s="16"/>
      <c r="C1178" s="16"/>
      <c r="D1178" s="191" t="s">
        <v>34</v>
      </c>
      <c r="E1178" s="191"/>
      <c r="F1178" s="191"/>
      <c r="G1178" s="191"/>
      <c r="H1178" s="191"/>
      <c r="I1178" s="132" t="s">
        <v>47</v>
      </c>
      <c r="J1178" s="132"/>
      <c r="K1178" s="132"/>
      <c r="L1178" s="132"/>
      <c r="M1178" s="132"/>
      <c r="N1178" s="132"/>
    </row>
    <row r="1179" spans="1:14" s="34" customFormat="1" ht="16.5" customHeight="1">
      <c r="A1179" s="16"/>
      <c r="B1179" s="16"/>
      <c r="C1179" s="16"/>
      <c r="D1179" s="191"/>
      <c r="E1179" s="191"/>
      <c r="F1179" s="191"/>
      <c r="G1179" s="191"/>
      <c r="H1179" s="191"/>
      <c r="I1179" s="2"/>
      <c r="J1179" s="5"/>
      <c r="K1179" s="5"/>
      <c r="L1179" s="5"/>
      <c r="M1179" s="5"/>
      <c r="N1179" s="5">
        <f>I1179+J1179+K1179+L1179+M1179</f>
        <v>0</v>
      </c>
    </row>
    <row r="1180" spans="1:14" s="34" customFormat="1" ht="16.5" customHeight="1">
      <c r="A1180" s="16"/>
      <c r="B1180" s="16"/>
      <c r="C1180" s="16"/>
      <c r="D1180" s="191"/>
      <c r="E1180" s="191"/>
      <c r="F1180" s="191"/>
      <c r="G1180" s="191"/>
      <c r="H1180" s="191"/>
      <c r="I1180" s="189" t="s">
        <v>14</v>
      </c>
      <c r="J1180" s="189"/>
      <c r="K1180" s="189"/>
      <c r="L1180" s="189"/>
      <c r="M1180" s="189"/>
      <c r="N1180" s="189"/>
    </row>
    <row r="1181" spans="1:14" s="34" customFormat="1" ht="12.75" customHeight="1">
      <c r="A1181" s="16"/>
      <c r="B1181" s="16"/>
      <c r="C1181" s="16" t="s">
        <v>49</v>
      </c>
      <c r="D1181" s="191"/>
      <c r="E1181" s="191"/>
      <c r="F1181" s="191"/>
      <c r="G1181" s="191"/>
      <c r="H1181" s="191"/>
      <c r="I1181" s="60" t="e">
        <f>SUMIF(#REF!,$C1181,#REF!)</f>
        <v>#REF!</v>
      </c>
      <c r="J1181" s="60" t="e">
        <f>SUMIF(#REF!,$C1181,#REF!)</f>
        <v>#REF!</v>
      </c>
      <c r="K1181" s="60" t="e">
        <f>SUMIF(#REF!,$C1181,#REF!)</f>
        <v>#REF!</v>
      </c>
      <c r="L1181" s="60" t="e">
        <f>SUMIF(#REF!,$C1181,#REF!)</f>
        <v>#REF!</v>
      </c>
      <c r="M1181" s="60" t="e">
        <f>SUMIF(#REF!,$C1181,#REF!)</f>
        <v>#REF!</v>
      </c>
      <c r="N1181" s="60" t="e">
        <f>SUMIF(#REF!,$C1181,#REF!)</f>
        <v>#REF!</v>
      </c>
    </row>
    <row r="1182" spans="1:14" s="34" customFormat="1" ht="14.25" customHeight="1">
      <c r="A1182" s="16"/>
      <c r="B1182" s="16"/>
      <c r="C1182" s="16"/>
      <c r="D1182" s="191"/>
      <c r="E1182" s="191"/>
      <c r="F1182" s="191"/>
      <c r="G1182" s="191"/>
      <c r="H1182" s="191"/>
      <c r="I1182" s="190" t="s">
        <v>15</v>
      </c>
      <c r="J1182" s="190"/>
      <c r="K1182" s="190"/>
      <c r="L1182" s="190"/>
      <c r="M1182" s="190"/>
      <c r="N1182" s="190"/>
    </row>
    <row r="1183" spans="1:14" s="19" customFormat="1" ht="16.5" customHeight="1">
      <c r="A1183" s="16"/>
      <c r="B1183" s="16"/>
      <c r="C1183" s="16"/>
      <c r="D1183" s="191"/>
      <c r="E1183" s="191"/>
      <c r="F1183" s="191"/>
      <c r="G1183" s="191"/>
      <c r="H1183" s="191"/>
      <c r="I1183" s="55" t="e">
        <f aca="true" t="shared" si="192" ref="I1183:N1183">I1179+I1181</f>
        <v>#REF!</v>
      </c>
      <c r="J1183" s="55" t="e">
        <f t="shared" si="192"/>
        <v>#REF!</v>
      </c>
      <c r="K1183" s="55" t="e">
        <f t="shared" si="192"/>
        <v>#REF!</v>
      </c>
      <c r="L1183" s="55" t="e">
        <f t="shared" si="192"/>
        <v>#REF!</v>
      </c>
      <c r="M1183" s="55" t="e">
        <f t="shared" si="192"/>
        <v>#REF!</v>
      </c>
      <c r="N1183" s="55" t="e">
        <f t="shared" si="192"/>
        <v>#REF!</v>
      </c>
    </row>
    <row r="1184" spans="1:14" s="34" customFormat="1" ht="15" customHeight="1">
      <c r="A1184" s="16"/>
      <c r="B1184" s="16"/>
      <c r="C1184" s="16"/>
      <c r="D1184" s="191" t="s">
        <v>35</v>
      </c>
      <c r="E1184" s="191"/>
      <c r="F1184" s="191"/>
      <c r="G1184" s="191"/>
      <c r="H1184" s="191"/>
      <c r="I1184" s="132" t="s">
        <v>47</v>
      </c>
      <c r="J1184" s="132"/>
      <c r="K1184" s="132"/>
      <c r="L1184" s="132"/>
      <c r="M1184" s="132"/>
      <c r="N1184" s="132"/>
    </row>
    <row r="1185" spans="1:14" s="34" customFormat="1" ht="16.5" customHeight="1">
      <c r="A1185" s="16"/>
      <c r="B1185" s="16"/>
      <c r="C1185" s="16"/>
      <c r="D1185" s="191"/>
      <c r="E1185" s="191"/>
      <c r="F1185" s="191"/>
      <c r="G1185" s="191"/>
      <c r="H1185" s="191"/>
      <c r="I1185" s="2"/>
      <c r="J1185" s="5"/>
      <c r="K1185" s="5"/>
      <c r="L1185" s="5"/>
      <c r="M1185" s="5"/>
      <c r="N1185" s="5">
        <f>I1185+J1185+K1185+L1185+M1185</f>
        <v>0</v>
      </c>
    </row>
    <row r="1186" spans="1:14" s="34" customFormat="1" ht="16.5" customHeight="1">
      <c r="A1186" s="16"/>
      <c r="B1186" s="16"/>
      <c r="C1186" s="16"/>
      <c r="D1186" s="191"/>
      <c r="E1186" s="191"/>
      <c r="F1186" s="191"/>
      <c r="G1186" s="191"/>
      <c r="H1186" s="191"/>
      <c r="I1186" s="189" t="s">
        <v>14</v>
      </c>
      <c r="J1186" s="189"/>
      <c r="K1186" s="189"/>
      <c r="L1186" s="189"/>
      <c r="M1186" s="189"/>
      <c r="N1186" s="189"/>
    </row>
    <row r="1187" spans="1:14" s="34" customFormat="1" ht="12.75" customHeight="1">
      <c r="A1187" s="16"/>
      <c r="B1187" s="16"/>
      <c r="C1187" s="16" t="s">
        <v>59</v>
      </c>
      <c r="D1187" s="191"/>
      <c r="E1187" s="191"/>
      <c r="F1187" s="191"/>
      <c r="G1187" s="191"/>
      <c r="H1187" s="191"/>
      <c r="I1187" s="60" t="e">
        <f>SUMIF(#REF!,$C1187,#REF!)</f>
        <v>#REF!</v>
      </c>
      <c r="J1187" s="60" t="e">
        <f>SUMIF(#REF!,$C1187,#REF!)</f>
        <v>#REF!</v>
      </c>
      <c r="K1187" s="60" t="e">
        <f>SUMIF(#REF!,$C1187,#REF!)</f>
        <v>#REF!</v>
      </c>
      <c r="L1187" s="60" t="e">
        <f>SUMIF(#REF!,$C1187,#REF!)</f>
        <v>#REF!</v>
      </c>
      <c r="M1187" s="60" t="e">
        <f>SUMIF(#REF!,$C1187,#REF!)</f>
        <v>#REF!</v>
      </c>
      <c r="N1187" s="60" t="e">
        <f>SUMIF(#REF!,$C1187,#REF!)</f>
        <v>#REF!</v>
      </c>
    </row>
    <row r="1188" spans="1:14" s="34" customFormat="1" ht="14.25" customHeight="1">
      <c r="A1188" s="16"/>
      <c r="B1188" s="16"/>
      <c r="C1188" s="16"/>
      <c r="D1188" s="191"/>
      <c r="E1188" s="191"/>
      <c r="F1188" s="191"/>
      <c r="G1188" s="191"/>
      <c r="H1188" s="191"/>
      <c r="I1188" s="190" t="s">
        <v>15</v>
      </c>
      <c r="J1188" s="190"/>
      <c r="K1188" s="190"/>
      <c r="L1188" s="190"/>
      <c r="M1188" s="190"/>
      <c r="N1188" s="190"/>
    </row>
    <row r="1189" spans="1:14" s="19" customFormat="1" ht="16.5" customHeight="1">
      <c r="A1189" s="16"/>
      <c r="B1189" s="16"/>
      <c r="C1189" s="16"/>
      <c r="D1189" s="191"/>
      <c r="E1189" s="191"/>
      <c r="F1189" s="191"/>
      <c r="G1189" s="191"/>
      <c r="H1189" s="191"/>
      <c r="I1189" s="55" t="e">
        <f aca="true" t="shared" si="193" ref="I1189:N1189">I1185+I1187</f>
        <v>#REF!</v>
      </c>
      <c r="J1189" s="55" t="e">
        <f t="shared" si="193"/>
        <v>#REF!</v>
      </c>
      <c r="K1189" s="55" t="e">
        <f t="shared" si="193"/>
        <v>#REF!</v>
      </c>
      <c r="L1189" s="55" t="e">
        <f t="shared" si="193"/>
        <v>#REF!</v>
      </c>
      <c r="M1189" s="55" t="e">
        <f t="shared" si="193"/>
        <v>#REF!</v>
      </c>
      <c r="N1189" s="55" t="e">
        <f t="shared" si="193"/>
        <v>#REF!</v>
      </c>
    </row>
    <row r="1190" spans="1:14" s="19" customFormat="1" ht="27" customHeight="1">
      <c r="A1190" s="16"/>
      <c r="B1190" s="16"/>
      <c r="C1190" s="16"/>
      <c r="D1190" s="192" t="s">
        <v>85</v>
      </c>
      <c r="E1190" s="192"/>
      <c r="F1190" s="192"/>
      <c r="G1190" s="192"/>
      <c r="H1190" s="192"/>
      <c r="I1190" s="192"/>
      <c r="J1190" s="192"/>
      <c r="K1190" s="192"/>
      <c r="L1190" s="192"/>
      <c r="M1190" s="192"/>
      <c r="N1190" s="192"/>
    </row>
    <row r="1191" spans="1:14" s="34" customFormat="1" ht="15" customHeight="1">
      <c r="A1191" s="16"/>
      <c r="B1191" s="16"/>
      <c r="C1191" s="16"/>
      <c r="D1191" s="191" t="s">
        <v>92</v>
      </c>
      <c r="E1191" s="191"/>
      <c r="F1191" s="191"/>
      <c r="G1191" s="191"/>
      <c r="H1191" s="191"/>
      <c r="I1191" s="132" t="s">
        <v>47</v>
      </c>
      <c r="J1191" s="132"/>
      <c r="K1191" s="132"/>
      <c r="L1191" s="132"/>
      <c r="M1191" s="132"/>
      <c r="N1191" s="132"/>
    </row>
    <row r="1192" spans="1:14" s="34" customFormat="1" ht="16.5" customHeight="1">
      <c r="A1192" s="16"/>
      <c r="B1192" s="16"/>
      <c r="C1192" s="16"/>
      <c r="D1192" s="191"/>
      <c r="E1192" s="191"/>
      <c r="F1192" s="191"/>
      <c r="G1192" s="191"/>
      <c r="H1192" s="191"/>
      <c r="I1192" s="2">
        <v>16613744</v>
      </c>
      <c r="J1192" s="5">
        <v>13300000</v>
      </c>
      <c r="K1192" s="5">
        <v>10600000</v>
      </c>
      <c r="L1192" s="5">
        <v>20000000</v>
      </c>
      <c r="M1192" s="5">
        <v>14140000</v>
      </c>
      <c r="N1192" s="5">
        <f>I1192+J1192+K1192+L1192+M1192</f>
        <v>74653744</v>
      </c>
    </row>
    <row r="1193" spans="1:14" s="34" customFormat="1" ht="16.5" customHeight="1">
      <c r="A1193" s="16"/>
      <c r="B1193" s="16"/>
      <c r="C1193" s="16"/>
      <c r="D1193" s="191"/>
      <c r="E1193" s="191"/>
      <c r="F1193" s="191"/>
      <c r="G1193" s="191"/>
      <c r="H1193" s="191"/>
      <c r="I1193" s="189" t="s">
        <v>14</v>
      </c>
      <c r="J1193" s="189"/>
      <c r="K1193" s="189"/>
      <c r="L1193" s="189"/>
      <c r="M1193" s="189"/>
      <c r="N1193" s="189"/>
    </row>
    <row r="1194" spans="1:14" s="34" customFormat="1" ht="12.75" customHeight="1">
      <c r="A1194" s="16"/>
      <c r="B1194" s="16"/>
      <c r="C1194" s="16" t="s">
        <v>48</v>
      </c>
      <c r="D1194" s="191"/>
      <c r="E1194" s="191"/>
      <c r="F1194" s="191"/>
      <c r="G1194" s="191"/>
      <c r="H1194" s="191"/>
      <c r="I1194" s="60" t="e">
        <f>SUMIF(#REF!,$C1194,#REF!)</f>
        <v>#REF!</v>
      </c>
      <c r="J1194" s="60" t="e">
        <f>SUMIF(#REF!,$C1194,#REF!)</f>
        <v>#REF!</v>
      </c>
      <c r="K1194" s="60" t="e">
        <f>SUMIF(#REF!,$C1194,#REF!)</f>
        <v>#REF!</v>
      </c>
      <c r="L1194" s="60" t="e">
        <f>SUMIF(#REF!,$C1194,#REF!)</f>
        <v>#REF!</v>
      </c>
      <c r="M1194" s="60" t="e">
        <f>SUMIF(#REF!,$C1194,#REF!)</f>
        <v>#REF!</v>
      </c>
      <c r="N1194" s="26" t="e">
        <f>I1194+J1194+K1194+L1194+M1194</f>
        <v>#REF!</v>
      </c>
    </row>
    <row r="1195" spans="1:14" s="34" customFormat="1" ht="14.25" customHeight="1">
      <c r="A1195" s="16"/>
      <c r="B1195" s="16"/>
      <c r="C1195" s="16"/>
      <c r="D1195" s="191"/>
      <c r="E1195" s="191"/>
      <c r="F1195" s="191"/>
      <c r="G1195" s="191"/>
      <c r="H1195" s="191"/>
      <c r="I1195" s="190" t="s">
        <v>15</v>
      </c>
      <c r="J1195" s="190"/>
      <c r="K1195" s="190"/>
      <c r="L1195" s="190"/>
      <c r="M1195" s="190"/>
      <c r="N1195" s="190"/>
    </row>
    <row r="1196" spans="1:14" s="19" customFormat="1" ht="16.5" customHeight="1">
      <c r="A1196" s="16"/>
      <c r="B1196" s="16"/>
      <c r="C1196" s="16"/>
      <c r="D1196" s="191"/>
      <c r="E1196" s="191"/>
      <c r="F1196" s="191"/>
      <c r="G1196" s="191"/>
      <c r="H1196" s="191"/>
      <c r="I1196" s="55" t="e">
        <f aca="true" t="shared" si="194" ref="I1196:N1196">I1192+I1194</f>
        <v>#REF!</v>
      </c>
      <c r="J1196" s="55" t="e">
        <f t="shared" si="194"/>
        <v>#REF!</v>
      </c>
      <c r="K1196" s="55" t="e">
        <f t="shared" si="194"/>
        <v>#REF!</v>
      </c>
      <c r="L1196" s="55" t="e">
        <f t="shared" si="194"/>
        <v>#REF!</v>
      </c>
      <c r="M1196" s="55" t="e">
        <f t="shared" si="194"/>
        <v>#REF!</v>
      </c>
      <c r="N1196" s="55" t="e">
        <f t="shared" si="194"/>
        <v>#REF!</v>
      </c>
    </row>
    <row r="1197" spans="1:14" s="34" customFormat="1" ht="15" customHeight="1">
      <c r="A1197" s="16"/>
      <c r="B1197" s="16"/>
      <c r="C1197" s="16"/>
      <c r="D1197" s="191" t="s">
        <v>93</v>
      </c>
      <c r="E1197" s="191"/>
      <c r="F1197" s="191"/>
      <c r="G1197" s="191"/>
      <c r="H1197" s="191"/>
      <c r="I1197" s="132" t="s">
        <v>47</v>
      </c>
      <c r="J1197" s="132"/>
      <c r="K1197" s="132"/>
      <c r="L1197" s="132"/>
      <c r="M1197" s="132"/>
      <c r="N1197" s="132"/>
    </row>
    <row r="1198" spans="1:14" s="34" customFormat="1" ht="16.5" customHeight="1">
      <c r="A1198" s="16"/>
      <c r="B1198" s="16"/>
      <c r="C1198" s="16"/>
      <c r="D1198" s="191"/>
      <c r="E1198" s="191"/>
      <c r="F1198" s="191"/>
      <c r="G1198" s="191"/>
      <c r="H1198" s="191"/>
      <c r="I1198" s="2"/>
      <c r="J1198" s="5"/>
      <c r="K1198" s="5"/>
      <c r="L1198" s="5"/>
      <c r="M1198" s="5"/>
      <c r="N1198" s="5">
        <f>I1198+J1198+K1198+L1198+M1198</f>
        <v>0</v>
      </c>
    </row>
    <row r="1199" spans="1:14" s="34" customFormat="1" ht="16.5" customHeight="1">
      <c r="A1199" s="16"/>
      <c r="B1199" s="16"/>
      <c r="C1199" s="16"/>
      <c r="D1199" s="191"/>
      <c r="E1199" s="191"/>
      <c r="F1199" s="191"/>
      <c r="G1199" s="191"/>
      <c r="H1199" s="191"/>
      <c r="I1199" s="189" t="s">
        <v>14</v>
      </c>
      <c r="J1199" s="189"/>
      <c r="K1199" s="189"/>
      <c r="L1199" s="189"/>
      <c r="M1199" s="189"/>
      <c r="N1199" s="189"/>
    </row>
    <row r="1200" spans="1:14" s="34" customFormat="1" ht="12.75" customHeight="1">
      <c r="A1200" s="16"/>
      <c r="B1200" s="16"/>
      <c r="C1200" s="16" t="s">
        <v>50</v>
      </c>
      <c r="D1200" s="191"/>
      <c r="E1200" s="191"/>
      <c r="F1200" s="191"/>
      <c r="G1200" s="191"/>
      <c r="H1200" s="191"/>
      <c r="I1200" s="60" t="e">
        <f>SUMIF(#REF!,$C1200,#REF!)</f>
        <v>#REF!</v>
      </c>
      <c r="J1200" s="60" t="e">
        <f>SUMIF(#REF!,$C1200,#REF!)</f>
        <v>#REF!</v>
      </c>
      <c r="K1200" s="60" t="e">
        <f>SUMIF(#REF!,$C1200,#REF!)</f>
        <v>#REF!</v>
      </c>
      <c r="L1200" s="60" t="e">
        <f>SUMIF(#REF!,$C1200,#REF!)</f>
        <v>#REF!</v>
      </c>
      <c r="M1200" s="60" t="e">
        <f>SUMIF(#REF!,$C1200,#REF!)</f>
        <v>#REF!</v>
      </c>
      <c r="N1200" s="60" t="e">
        <f>SUMIF(#REF!,$C1200,#REF!)</f>
        <v>#REF!</v>
      </c>
    </row>
    <row r="1201" spans="1:14" s="34" customFormat="1" ht="14.25" customHeight="1">
      <c r="A1201" s="16"/>
      <c r="B1201" s="16"/>
      <c r="C1201" s="16"/>
      <c r="D1201" s="191"/>
      <c r="E1201" s="191"/>
      <c r="F1201" s="191"/>
      <c r="G1201" s="191"/>
      <c r="H1201" s="191"/>
      <c r="I1201" s="190" t="s">
        <v>15</v>
      </c>
      <c r="J1201" s="190"/>
      <c r="K1201" s="190"/>
      <c r="L1201" s="190"/>
      <c r="M1201" s="190"/>
      <c r="N1201" s="190"/>
    </row>
    <row r="1202" spans="1:14" s="19" customFormat="1" ht="16.5" customHeight="1">
      <c r="A1202" s="16"/>
      <c r="B1202" s="16"/>
      <c r="C1202" s="16"/>
      <c r="D1202" s="191"/>
      <c r="E1202" s="191"/>
      <c r="F1202" s="191"/>
      <c r="G1202" s="191"/>
      <c r="H1202" s="191"/>
      <c r="I1202" s="55" t="e">
        <f aca="true" t="shared" si="195" ref="I1202:N1202">I1198+I1200</f>
        <v>#REF!</v>
      </c>
      <c r="J1202" s="55" t="e">
        <f t="shared" si="195"/>
        <v>#REF!</v>
      </c>
      <c r="K1202" s="55" t="e">
        <f t="shared" si="195"/>
        <v>#REF!</v>
      </c>
      <c r="L1202" s="55" t="e">
        <f t="shared" si="195"/>
        <v>#REF!</v>
      </c>
      <c r="M1202" s="55" t="e">
        <f t="shared" si="195"/>
        <v>#REF!</v>
      </c>
      <c r="N1202" s="55" t="e">
        <f t="shared" si="195"/>
        <v>#REF!</v>
      </c>
    </row>
    <row r="1203" spans="1:14" s="34" customFormat="1" ht="15" customHeight="1">
      <c r="A1203" s="16"/>
      <c r="B1203" s="16"/>
      <c r="C1203" s="16"/>
      <c r="D1203" s="191" t="s">
        <v>94</v>
      </c>
      <c r="E1203" s="191"/>
      <c r="F1203" s="191"/>
      <c r="G1203" s="191"/>
      <c r="H1203" s="191"/>
      <c r="I1203" s="132" t="s">
        <v>47</v>
      </c>
      <c r="J1203" s="132"/>
      <c r="K1203" s="132"/>
      <c r="L1203" s="132"/>
      <c r="M1203" s="132"/>
      <c r="N1203" s="132"/>
    </row>
    <row r="1204" spans="1:14" s="34" customFormat="1" ht="16.5" customHeight="1">
      <c r="A1204" s="16"/>
      <c r="B1204" s="16"/>
      <c r="C1204" s="16"/>
      <c r="D1204" s="191"/>
      <c r="E1204" s="191"/>
      <c r="F1204" s="191"/>
      <c r="G1204" s="191"/>
      <c r="H1204" s="191"/>
      <c r="I1204" s="2">
        <v>400000</v>
      </c>
      <c r="J1204" s="5"/>
      <c r="K1204" s="5"/>
      <c r="L1204" s="5"/>
      <c r="M1204" s="5"/>
      <c r="N1204" s="5">
        <f>I1204+J1204+K1204+L1204+M1204</f>
        <v>400000</v>
      </c>
    </row>
    <row r="1205" spans="1:14" s="34" customFormat="1" ht="16.5" customHeight="1">
      <c r="A1205" s="16"/>
      <c r="B1205" s="16"/>
      <c r="C1205" s="16"/>
      <c r="D1205" s="191"/>
      <c r="E1205" s="191"/>
      <c r="F1205" s="191"/>
      <c r="G1205" s="191"/>
      <c r="H1205" s="191"/>
      <c r="I1205" s="189" t="s">
        <v>14</v>
      </c>
      <c r="J1205" s="189"/>
      <c r="K1205" s="189"/>
      <c r="L1205" s="189"/>
      <c r="M1205" s="189"/>
      <c r="N1205" s="189"/>
    </row>
    <row r="1206" spans="1:14" s="34" customFormat="1" ht="12.75" customHeight="1">
      <c r="A1206" s="16"/>
      <c r="B1206" s="16"/>
      <c r="C1206" s="16" t="s">
        <v>51</v>
      </c>
      <c r="D1206" s="191"/>
      <c r="E1206" s="191"/>
      <c r="F1206" s="191"/>
      <c r="G1206" s="191"/>
      <c r="H1206" s="191"/>
      <c r="I1206" s="60" t="e">
        <f>SUMIF(#REF!,$C1206,#REF!)</f>
        <v>#REF!</v>
      </c>
      <c r="J1206" s="60" t="e">
        <f>SUMIF(#REF!,$C1206,#REF!)</f>
        <v>#REF!</v>
      </c>
      <c r="K1206" s="60" t="e">
        <f>SUMIF(#REF!,$C1206,#REF!)</f>
        <v>#REF!</v>
      </c>
      <c r="L1206" s="60" t="e">
        <f>SUMIF(#REF!,$C1206,#REF!)</f>
        <v>#REF!</v>
      </c>
      <c r="M1206" s="60" t="e">
        <f>SUMIF(#REF!,$C1206,#REF!)</f>
        <v>#REF!</v>
      </c>
      <c r="N1206" s="60" t="e">
        <f>SUMIF(#REF!,$C1206,#REF!)</f>
        <v>#REF!</v>
      </c>
    </row>
    <row r="1207" spans="1:14" s="34" customFormat="1" ht="14.25" customHeight="1">
      <c r="A1207" s="16"/>
      <c r="B1207" s="16"/>
      <c r="C1207" s="16"/>
      <c r="D1207" s="191"/>
      <c r="E1207" s="191"/>
      <c r="F1207" s="191"/>
      <c r="G1207" s="191"/>
      <c r="H1207" s="191"/>
      <c r="I1207" s="190" t="s">
        <v>15</v>
      </c>
      <c r="J1207" s="190"/>
      <c r="K1207" s="190"/>
      <c r="L1207" s="190"/>
      <c r="M1207" s="190"/>
      <c r="N1207" s="190"/>
    </row>
    <row r="1208" spans="1:14" s="19" customFormat="1" ht="16.5" customHeight="1">
      <c r="A1208" s="16"/>
      <c r="B1208" s="16"/>
      <c r="C1208" s="16"/>
      <c r="D1208" s="191"/>
      <c r="E1208" s="191"/>
      <c r="F1208" s="191"/>
      <c r="G1208" s="191"/>
      <c r="H1208" s="191"/>
      <c r="I1208" s="55" t="e">
        <f aca="true" t="shared" si="196" ref="I1208:N1208">I1204+I1206</f>
        <v>#REF!</v>
      </c>
      <c r="J1208" s="55" t="e">
        <f t="shared" si="196"/>
        <v>#REF!</v>
      </c>
      <c r="K1208" s="55" t="e">
        <f t="shared" si="196"/>
        <v>#REF!</v>
      </c>
      <c r="L1208" s="55" t="e">
        <f t="shared" si="196"/>
        <v>#REF!</v>
      </c>
      <c r="M1208" s="55" t="e">
        <f t="shared" si="196"/>
        <v>#REF!</v>
      </c>
      <c r="N1208" s="55" t="e">
        <f t="shared" si="196"/>
        <v>#REF!</v>
      </c>
    </row>
    <row r="1209" spans="1:14" s="34" customFormat="1" ht="15" customHeight="1">
      <c r="A1209" s="16"/>
      <c r="B1209" s="16"/>
      <c r="C1209" s="16"/>
      <c r="D1209" s="191" t="s">
        <v>95</v>
      </c>
      <c r="E1209" s="191"/>
      <c r="F1209" s="191"/>
      <c r="G1209" s="191"/>
      <c r="H1209" s="191"/>
      <c r="I1209" s="132" t="s">
        <v>47</v>
      </c>
      <c r="J1209" s="132"/>
      <c r="K1209" s="132"/>
      <c r="L1209" s="132"/>
      <c r="M1209" s="132"/>
      <c r="N1209" s="132"/>
    </row>
    <row r="1210" spans="1:14" s="34" customFormat="1" ht="16.5" customHeight="1">
      <c r="A1210" s="16"/>
      <c r="B1210" s="16"/>
      <c r="C1210" s="16"/>
      <c r="D1210" s="191"/>
      <c r="E1210" s="191"/>
      <c r="F1210" s="191"/>
      <c r="G1210" s="191"/>
      <c r="H1210" s="191"/>
      <c r="I1210" s="2"/>
      <c r="J1210" s="5"/>
      <c r="K1210" s="5"/>
      <c r="L1210" s="5"/>
      <c r="M1210" s="5"/>
      <c r="N1210" s="5">
        <f>I1210+J1210+K1210+L1210+M1210</f>
        <v>0</v>
      </c>
    </row>
    <row r="1211" spans="1:14" s="34" customFormat="1" ht="16.5" customHeight="1">
      <c r="A1211" s="16"/>
      <c r="B1211" s="16"/>
      <c r="C1211" s="16"/>
      <c r="D1211" s="191"/>
      <c r="E1211" s="191"/>
      <c r="F1211" s="191"/>
      <c r="G1211" s="191"/>
      <c r="H1211" s="191"/>
      <c r="I1211" s="189" t="s">
        <v>14</v>
      </c>
      <c r="J1211" s="189"/>
      <c r="K1211" s="189"/>
      <c r="L1211" s="189"/>
      <c r="M1211" s="189"/>
      <c r="N1211" s="189"/>
    </row>
    <row r="1212" spans="1:14" s="34" customFormat="1" ht="12.75" customHeight="1">
      <c r="A1212" s="16"/>
      <c r="B1212" s="16"/>
      <c r="C1212" s="16" t="s">
        <v>52</v>
      </c>
      <c r="D1212" s="191"/>
      <c r="E1212" s="191"/>
      <c r="F1212" s="191"/>
      <c r="G1212" s="191"/>
      <c r="H1212" s="191"/>
      <c r="I1212" s="60" t="e">
        <f>SUMIF(#REF!,$C1212,#REF!)</f>
        <v>#REF!</v>
      </c>
      <c r="J1212" s="60" t="e">
        <f>SUMIF(#REF!,$C1212,#REF!)</f>
        <v>#REF!</v>
      </c>
      <c r="K1212" s="60" t="e">
        <f>SUMIF(#REF!,$C1212,#REF!)</f>
        <v>#REF!</v>
      </c>
      <c r="L1212" s="60" t="e">
        <f>SUMIF(#REF!,$C1212,#REF!)</f>
        <v>#REF!</v>
      </c>
      <c r="M1212" s="60" t="e">
        <f>SUMIF(#REF!,$C1212,#REF!)</f>
        <v>#REF!</v>
      </c>
      <c r="N1212" s="60" t="e">
        <f>SUMIF(#REF!,$C1212,#REF!)</f>
        <v>#REF!</v>
      </c>
    </row>
    <row r="1213" spans="1:14" s="34" customFormat="1" ht="14.25" customHeight="1">
      <c r="A1213" s="16"/>
      <c r="B1213" s="16"/>
      <c r="C1213" s="16"/>
      <c r="D1213" s="191"/>
      <c r="E1213" s="191"/>
      <c r="F1213" s="191"/>
      <c r="G1213" s="191"/>
      <c r="H1213" s="191"/>
      <c r="I1213" s="190" t="s">
        <v>15</v>
      </c>
      <c r="J1213" s="190"/>
      <c r="K1213" s="190"/>
      <c r="L1213" s="190"/>
      <c r="M1213" s="190"/>
      <c r="N1213" s="190"/>
    </row>
    <row r="1214" spans="1:14" s="19" customFormat="1" ht="16.5" customHeight="1">
      <c r="A1214" s="16"/>
      <c r="B1214" s="16"/>
      <c r="C1214" s="16"/>
      <c r="D1214" s="191"/>
      <c r="E1214" s="191"/>
      <c r="F1214" s="191"/>
      <c r="G1214" s="191"/>
      <c r="H1214" s="191"/>
      <c r="I1214" s="55" t="e">
        <f aca="true" t="shared" si="197" ref="I1214:N1214">I1210+I1212</f>
        <v>#REF!</v>
      </c>
      <c r="J1214" s="55" t="e">
        <f t="shared" si="197"/>
        <v>#REF!</v>
      </c>
      <c r="K1214" s="55" t="e">
        <f t="shared" si="197"/>
        <v>#REF!</v>
      </c>
      <c r="L1214" s="55" t="e">
        <f t="shared" si="197"/>
        <v>#REF!</v>
      </c>
      <c r="M1214" s="55" t="e">
        <f t="shared" si="197"/>
        <v>#REF!</v>
      </c>
      <c r="N1214" s="55" t="e">
        <f t="shared" si="197"/>
        <v>#REF!</v>
      </c>
    </row>
    <row r="1215" spans="1:14" s="34" customFormat="1" ht="15" customHeight="1">
      <c r="A1215" s="16"/>
      <c r="B1215" s="16"/>
      <c r="C1215" s="16"/>
      <c r="D1215" s="191" t="s">
        <v>96</v>
      </c>
      <c r="E1215" s="191"/>
      <c r="F1215" s="191"/>
      <c r="G1215" s="191"/>
      <c r="H1215" s="191"/>
      <c r="I1215" s="132" t="s">
        <v>47</v>
      </c>
      <c r="J1215" s="132"/>
      <c r="K1215" s="132"/>
      <c r="L1215" s="132"/>
      <c r="M1215" s="132"/>
      <c r="N1215" s="132"/>
    </row>
    <row r="1216" spans="1:14" s="34" customFormat="1" ht="16.5" customHeight="1">
      <c r="A1216" s="16"/>
      <c r="B1216" s="16"/>
      <c r="C1216" s="16"/>
      <c r="D1216" s="191"/>
      <c r="E1216" s="191"/>
      <c r="F1216" s="191"/>
      <c r="G1216" s="191"/>
      <c r="H1216" s="191"/>
      <c r="I1216" s="2">
        <v>100000</v>
      </c>
      <c r="J1216" s="5"/>
      <c r="K1216" s="5"/>
      <c r="L1216" s="5"/>
      <c r="M1216" s="5"/>
      <c r="N1216" s="5">
        <f>I1216+J1216+K1216+L1216+M1216</f>
        <v>100000</v>
      </c>
    </row>
    <row r="1217" spans="1:14" s="34" customFormat="1" ht="16.5" customHeight="1">
      <c r="A1217" s="16"/>
      <c r="B1217" s="16"/>
      <c r="C1217" s="16"/>
      <c r="D1217" s="191"/>
      <c r="E1217" s="191"/>
      <c r="F1217" s="191"/>
      <c r="G1217" s="191"/>
      <c r="H1217" s="191"/>
      <c r="I1217" s="189" t="s">
        <v>14</v>
      </c>
      <c r="J1217" s="189"/>
      <c r="K1217" s="189"/>
      <c r="L1217" s="189"/>
      <c r="M1217" s="189"/>
      <c r="N1217" s="189"/>
    </row>
    <row r="1218" spans="1:14" s="34" customFormat="1" ht="12.75" customHeight="1">
      <c r="A1218" s="16"/>
      <c r="B1218" s="16"/>
      <c r="C1218" s="16" t="s">
        <v>53</v>
      </c>
      <c r="D1218" s="191"/>
      <c r="E1218" s="191"/>
      <c r="F1218" s="191"/>
      <c r="G1218" s="191"/>
      <c r="H1218" s="191"/>
      <c r="I1218" s="60" t="e">
        <f>SUMIF(#REF!,$C1218,#REF!)</f>
        <v>#REF!</v>
      </c>
      <c r="J1218" s="60" t="e">
        <f>SUMIF(#REF!,$C1218,#REF!)</f>
        <v>#REF!</v>
      </c>
      <c r="K1218" s="60" t="e">
        <f>SUMIF(#REF!,$C1218,#REF!)</f>
        <v>#REF!</v>
      </c>
      <c r="L1218" s="60" t="e">
        <f>SUMIF(#REF!,$C1218,#REF!)</f>
        <v>#REF!</v>
      </c>
      <c r="M1218" s="60" t="e">
        <f>SUMIF(#REF!,$C1218,#REF!)</f>
        <v>#REF!</v>
      </c>
      <c r="N1218" s="60" t="e">
        <f>SUMIF(#REF!,$C1218,#REF!)</f>
        <v>#REF!</v>
      </c>
    </row>
    <row r="1219" spans="1:14" s="34" customFormat="1" ht="14.25" customHeight="1">
      <c r="A1219" s="16"/>
      <c r="B1219" s="16"/>
      <c r="C1219" s="16"/>
      <c r="D1219" s="191"/>
      <c r="E1219" s="191"/>
      <c r="F1219" s="191"/>
      <c r="G1219" s="191"/>
      <c r="H1219" s="191"/>
      <c r="I1219" s="190" t="s">
        <v>15</v>
      </c>
      <c r="J1219" s="190"/>
      <c r="K1219" s="190"/>
      <c r="L1219" s="190"/>
      <c r="M1219" s="190"/>
      <c r="N1219" s="190"/>
    </row>
    <row r="1220" spans="1:14" s="19" customFormat="1" ht="16.5" customHeight="1">
      <c r="A1220" s="16"/>
      <c r="B1220" s="16"/>
      <c r="C1220" s="16"/>
      <c r="D1220" s="191"/>
      <c r="E1220" s="191"/>
      <c r="F1220" s="191"/>
      <c r="G1220" s="191"/>
      <c r="H1220" s="191"/>
      <c r="I1220" s="55" t="e">
        <f aca="true" t="shared" si="198" ref="I1220:N1220">I1216+I1218</f>
        <v>#REF!</v>
      </c>
      <c r="J1220" s="55" t="e">
        <f t="shared" si="198"/>
        <v>#REF!</v>
      </c>
      <c r="K1220" s="55" t="e">
        <f t="shared" si="198"/>
        <v>#REF!</v>
      </c>
      <c r="L1220" s="55" t="e">
        <f t="shared" si="198"/>
        <v>#REF!</v>
      </c>
      <c r="M1220" s="55" t="e">
        <f t="shared" si="198"/>
        <v>#REF!</v>
      </c>
      <c r="N1220" s="55" t="e">
        <f t="shared" si="198"/>
        <v>#REF!</v>
      </c>
    </row>
    <row r="1221" spans="1:14" s="34" customFormat="1" ht="15" customHeight="1">
      <c r="A1221" s="16"/>
      <c r="B1221" s="16"/>
      <c r="C1221" s="16"/>
      <c r="D1221" s="191" t="s">
        <v>97</v>
      </c>
      <c r="E1221" s="191"/>
      <c r="F1221" s="191"/>
      <c r="G1221" s="191"/>
      <c r="H1221" s="191"/>
      <c r="I1221" s="132" t="s">
        <v>47</v>
      </c>
      <c r="J1221" s="132"/>
      <c r="K1221" s="132"/>
      <c r="L1221" s="132"/>
      <c r="M1221" s="132"/>
      <c r="N1221" s="132"/>
    </row>
    <row r="1222" spans="1:14" s="34" customFormat="1" ht="16.5" customHeight="1">
      <c r="A1222" s="16"/>
      <c r="B1222" s="16"/>
      <c r="C1222" s="16"/>
      <c r="D1222" s="191"/>
      <c r="E1222" s="191"/>
      <c r="F1222" s="191"/>
      <c r="G1222" s="191"/>
      <c r="H1222" s="191"/>
      <c r="I1222" s="2"/>
      <c r="J1222" s="5"/>
      <c r="K1222" s="5"/>
      <c r="L1222" s="5"/>
      <c r="M1222" s="5"/>
      <c r="N1222" s="5">
        <f>I1222+J1222+K1222+L1222+M1222</f>
        <v>0</v>
      </c>
    </row>
    <row r="1223" spans="1:14" s="34" customFormat="1" ht="16.5" customHeight="1">
      <c r="A1223" s="16"/>
      <c r="B1223" s="16"/>
      <c r="C1223" s="16"/>
      <c r="D1223" s="191"/>
      <c r="E1223" s="191"/>
      <c r="F1223" s="191"/>
      <c r="G1223" s="191"/>
      <c r="H1223" s="191"/>
      <c r="I1223" s="189" t="s">
        <v>14</v>
      </c>
      <c r="J1223" s="189"/>
      <c r="K1223" s="189"/>
      <c r="L1223" s="189"/>
      <c r="M1223" s="189"/>
      <c r="N1223" s="189"/>
    </row>
    <row r="1224" spans="1:14" s="34" customFormat="1" ht="12.75" customHeight="1">
      <c r="A1224" s="16"/>
      <c r="B1224" s="16"/>
      <c r="C1224" s="16" t="s">
        <v>54</v>
      </c>
      <c r="D1224" s="191"/>
      <c r="E1224" s="191"/>
      <c r="F1224" s="191"/>
      <c r="G1224" s="191"/>
      <c r="H1224" s="191"/>
      <c r="I1224" s="60" t="e">
        <f>SUMIF(#REF!,$C1224,#REF!)</f>
        <v>#REF!</v>
      </c>
      <c r="J1224" s="60" t="e">
        <f>SUMIF(#REF!,$C1224,#REF!)</f>
        <v>#REF!</v>
      </c>
      <c r="K1224" s="60" t="e">
        <f>SUMIF(#REF!,$C1224,#REF!)</f>
        <v>#REF!</v>
      </c>
      <c r="L1224" s="60" t="e">
        <f>SUMIF(#REF!,$C1224,#REF!)</f>
        <v>#REF!</v>
      </c>
      <c r="M1224" s="60" t="e">
        <f>SUMIF(#REF!,$C1224,#REF!)</f>
        <v>#REF!</v>
      </c>
      <c r="N1224" s="60" t="e">
        <f>SUMIF(#REF!,$C1224,#REF!)</f>
        <v>#REF!</v>
      </c>
    </row>
    <row r="1225" spans="1:14" s="34" customFormat="1" ht="14.25" customHeight="1">
      <c r="A1225" s="16"/>
      <c r="B1225" s="16"/>
      <c r="C1225" s="16"/>
      <c r="D1225" s="191"/>
      <c r="E1225" s="191"/>
      <c r="F1225" s="191"/>
      <c r="G1225" s="191"/>
      <c r="H1225" s="191"/>
      <c r="I1225" s="190" t="s">
        <v>15</v>
      </c>
      <c r="J1225" s="190"/>
      <c r="K1225" s="190"/>
      <c r="L1225" s="190"/>
      <c r="M1225" s="190"/>
      <c r="N1225" s="190"/>
    </row>
    <row r="1226" spans="1:14" s="19" customFormat="1" ht="16.5" customHeight="1">
      <c r="A1226" s="16"/>
      <c r="B1226" s="16"/>
      <c r="C1226" s="16"/>
      <c r="D1226" s="191"/>
      <c r="E1226" s="191"/>
      <c r="F1226" s="191"/>
      <c r="G1226" s="191"/>
      <c r="H1226" s="191"/>
      <c r="I1226" s="55" t="e">
        <f aca="true" t="shared" si="199" ref="I1226:N1226">I1222+I1224</f>
        <v>#REF!</v>
      </c>
      <c r="J1226" s="55" t="e">
        <f t="shared" si="199"/>
        <v>#REF!</v>
      </c>
      <c r="K1226" s="55" t="e">
        <f t="shared" si="199"/>
        <v>#REF!</v>
      </c>
      <c r="L1226" s="55" t="e">
        <f t="shared" si="199"/>
        <v>#REF!</v>
      </c>
      <c r="M1226" s="55" t="e">
        <f t="shared" si="199"/>
        <v>#REF!</v>
      </c>
      <c r="N1226" s="55" t="e">
        <f t="shared" si="199"/>
        <v>#REF!</v>
      </c>
    </row>
    <row r="1227" spans="1:14" s="34" customFormat="1" ht="15" customHeight="1">
      <c r="A1227" s="16"/>
      <c r="B1227" s="16"/>
      <c r="C1227" s="16"/>
      <c r="D1227" s="191" t="s">
        <v>98</v>
      </c>
      <c r="E1227" s="191"/>
      <c r="F1227" s="191"/>
      <c r="G1227" s="191"/>
      <c r="H1227" s="191"/>
      <c r="I1227" s="132" t="s">
        <v>47</v>
      </c>
      <c r="J1227" s="132"/>
      <c r="K1227" s="132"/>
      <c r="L1227" s="132"/>
      <c r="M1227" s="132"/>
      <c r="N1227" s="132"/>
    </row>
    <row r="1228" spans="1:14" s="34" customFormat="1" ht="16.5" customHeight="1">
      <c r="A1228" s="16"/>
      <c r="B1228" s="16"/>
      <c r="C1228" s="16"/>
      <c r="D1228" s="191"/>
      <c r="E1228" s="191"/>
      <c r="F1228" s="191"/>
      <c r="G1228" s="191"/>
      <c r="H1228" s="191"/>
      <c r="I1228" s="2"/>
      <c r="J1228" s="5"/>
      <c r="K1228" s="5"/>
      <c r="L1228" s="5">
        <v>500000</v>
      </c>
      <c r="M1228" s="5">
        <v>800000</v>
      </c>
      <c r="N1228" s="5">
        <f>I1228+J1228+K1228+L1228+M1228</f>
        <v>1300000</v>
      </c>
    </row>
    <row r="1229" spans="1:14" s="34" customFormat="1" ht="16.5" customHeight="1">
      <c r="A1229" s="16"/>
      <c r="B1229" s="16"/>
      <c r="C1229" s="16"/>
      <c r="D1229" s="191"/>
      <c r="E1229" s="191"/>
      <c r="F1229" s="191"/>
      <c r="G1229" s="191"/>
      <c r="H1229" s="191"/>
      <c r="I1229" s="189" t="s">
        <v>14</v>
      </c>
      <c r="J1229" s="189"/>
      <c r="K1229" s="189"/>
      <c r="L1229" s="189"/>
      <c r="M1229" s="189"/>
      <c r="N1229" s="189"/>
    </row>
    <row r="1230" spans="1:14" s="34" customFormat="1" ht="12.75" customHeight="1">
      <c r="A1230" s="16"/>
      <c r="B1230" s="16"/>
      <c r="C1230" s="16" t="s">
        <v>55</v>
      </c>
      <c r="D1230" s="191"/>
      <c r="E1230" s="191"/>
      <c r="F1230" s="191"/>
      <c r="G1230" s="191"/>
      <c r="H1230" s="191"/>
      <c r="I1230" s="60" t="e">
        <f>SUMIF(#REF!,$C1230,#REF!)</f>
        <v>#REF!</v>
      </c>
      <c r="J1230" s="60" t="e">
        <f>SUMIF(#REF!,$C1230,#REF!)</f>
        <v>#REF!</v>
      </c>
      <c r="K1230" s="60" t="e">
        <f>SUMIF(#REF!,$C1230,#REF!)</f>
        <v>#REF!</v>
      </c>
      <c r="L1230" s="60" t="e">
        <f>SUMIF(#REF!,$C1230,#REF!)</f>
        <v>#REF!</v>
      </c>
      <c r="M1230" s="60" t="e">
        <f>SUMIF(#REF!,$C1230,#REF!)</f>
        <v>#REF!</v>
      </c>
      <c r="N1230" s="60" t="e">
        <f>SUMIF(#REF!,$C1230,#REF!)</f>
        <v>#REF!</v>
      </c>
    </row>
    <row r="1231" spans="1:14" s="34" customFormat="1" ht="14.25" customHeight="1">
      <c r="A1231" s="16"/>
      <c r="B1231" s="16"/>
      <c r="C1231" s="16"/>
      <c r="D1231" s="191"/>
      <c r="E1231" s="191"/>
      <c r="F1231" s="191"/>
      <c r="G1231" s="191"/>
      <c r="H1231" s="191"/>
      <c r="I1231" s="190" t="s">
        <v>15</v>
      </c>
      <c r="J1231" s="190"/>
      <c r="K1231" s="190"/>
      <c r="L1231" s="190"/>
      <c r="M1231" s="190"/>
      <c r="N1231" s="190"/>
    </row>
    <row r="1232" spans="1:14" s="19" customFormat="1" ht="16.5" customHeight="1">
      <c r="A1232" s="16"/>
      <c r="B1232" s="16"/>
      <c r="C1232" s="16"/>
      <c r="D1232" s="191"/>
      <c r="E1232" s="191"/>
      <c r="F1232" s="191"/>
      <c r="G1232" s="191"/>
      <c r="H1232" s="191"/>
      <c r="I1232" s="55" t="e">
        <f aca="true" t="shared" si="200" ref="I1232:N1232">I1228+I1230</f>
        <v>#REF!</v>
      </c>
      <c r="J1232" s="55" t="e">
        <f t="shared" si="200"/>
        <v>#REF!</v>
      </c>
      <c r="K1232" s="55" t="e">
        <f t="shared" si="200"/>
        <v>#REF!</v>
      </c>
      <c r="L1232" s="55" t="e">
        <f t="shared" si="200"/>
        <v>#REF!</v>
      </c>
      <c r="M1232" s="55" t="e">
        <f t="shared" si="200"/>
        <v>#REF!</v>
      </c>
      <c r="N1232" s="55" t="e">
        <f t="shared" si="200"/>
        <v>#REF!</v>
      </c>
    </row>
    <row r="1233" spans="1:14" s="34" customFormat="1" ht="15" customHeight="1">
      <c r="A1233" s="16"/>
      <c r="B1233" s="16"/>
      <c r="C1233" s="16"/>
      <c r="D1233" s="191" t="s">
        <v>31</v>
      </c>
      <c r="E1233" s="191"/>
      <c r="F1233" s="191"/>
      <c r="G1233" s="191"/>
      <c r="H1233" s="191"/>
      <c r="I1233" s="132" t="s">
        <v>47</v>
      </c>
      <c r="J1233" s="132"/>
      <c r="K1233" s="132"/>
      <c r="L1233" s="132"/>
      <c r="M1233" s="132"/>
      <c r="N1233" s="132"/>
    </row>
    <row r="1234" spans="1:14" s="34" customFormat="1" ht="16.5" customHeight="1">
      <c r="A1234" s="16"/>
      <c r="B1234" s="16"/>
      <c r="C1234" s="16"/>
      <c r="D1234" s="191"/>
      <c r="E1234" s="191"/>
      <c r="F1234" s="191"/>
      <c r="G1234" s="191"/>
      <c r="H1234" s="191"/>
      <c r="I1234" s="2">
        <v>200000</v>
      </c>
      <c r="J1234" s="5"/>
      <c r="K1234" s="5">
        <v>1000000</v>
      </c>
      <c r="L1234" s="5">
        <v>2000000</v>
      </c>
      <c r="M1234" s="5"/>
      <c r="N1234" s="5">
        <f>I1234+J1234+K1234+L1234+M1234</f>
        <v>3200000</v>
      </c>
    </row>
    <row r="1235" spans="1:14" s="34" customFormat="1" ht="16.5" customHeight="1">
      <c r="A1235" s="16"/>
      <c r="B1235" s="16"/>
      <c r="C1235" s="16"/>
      <c r="D1235" s="191"/>
      <c r="E1235" s="191"/>
      <c r="F1235" s="191"/>
      <c r="G1235" s="191"/>
      <c r="H1235" s="191"/>
      <c r="I1235" s="189" t="s">
        <v>14</v>
      </c>
      <c r="J1235" s="189"/>
      <c r="K1235" s="189"/>
      <c r="L1235" s="189"/>
      <c r="M1235" s="189"/>
      <c r="N1235" s="189"/>
    </row>
    <row r="1236" spans="1:14" s="34" customFormat="1" ht="12.75" customHeight="1">
      <c r="A1236" s="16"/>
      <c r="B1236" s="16"/>
      <c r="C1236" s="16" t="s">
        <v>56</v>
      </c>
      <c r="D1236" s="191"/>
      <c r="E1236" s="191"/>
      <c r="F1236" s="191"/>
      <c r="G1236" s="191"/>
      <c r="H1236" s="191"/>
      <c r="I1236" s="60" t="e">
        <f>SUMIF(#REF!,$C1236,#REF!)</f>
        <v>#REF!</v>
      </c>
      <c r="J1236" s="60" t="e">
        <f>SUMIF(#REF!,$C1236,#REF!)</f>
        <v>#REF!</v>
      </c>
      <c r="K1236" s="60" t="e">
        <f>SUMIF(#REF!,$C1236,#REF!)</f>
        <v>#REF!</v>
      </c>
      <c r="L1236" s="60" t="e">
        <f>SUMIF(#REF!,$C1236,#REF!)</f>
        <v>#REF!</v>
      </c>
      <c r="M1236" s="60" t="e">
        <f>SUMIF(#REF!,$C1236,#REF!)</f>
        <v>#REF!</v>
      </c>
      <c r="N1236" s="60" t="e">
        <f>SUMIF(#REF!,$C1236,#REF!)</f>
        <v>#REF!</v>
      </c>
    </row>
    <row r="1237" spans="1:14" s="34" customFormat="1" ht="14.25" customHeight="1">
      <c r="A1237" s="16"/>
      <c r="B1237" s="16"/>
      <c r="C1237" s="16"/>
      <c r="D1237" s="191"/>
      <c r="E1237" s="191"/>
      <c r="F1237" s="191"/>
      <c r="G1237" s="191"/>
      <c r="H1237" s="191"/>
      <c r="I1237" s="190" t="s">
        <v>15</v>
      </c>
      <c r="J1237" s="190"/>
      <c r="K1237" s="190"/>
      <c r="L1237" s="190"/>
      <c r="M1237" s="190"/>
      <c r="N1237" s="190"/>
    </row>
    <row r="1238" spans="1:14" s="19" customFormat="1" ht="16.5" customHeight="1">
      <c r="A1238" s="16"/>
      <c r="B1238" s="16"/>
      <c r="C1238" s="16"/>
      <c r="D1238" s="191"/>
      <c r="E1238" s="191"/>
      <c r="F1238" s="191"/>
      <c r="G1238" s="191"/>
      <c r="H1238" s="191"/>
      <c r="I1238" s="55" t="e">
        <f aca="true" t="shared" si="201" ref="I1238:N1238">I1234+I1236</f>
        <v>#REF!</v>
      </c>
      <c r="J1238" s="55" t="e">
        <f t="shared" si="201"/>
        <v>#REF!</v>
      </c>
      <c r="K1238" s="55" t="e">
        <f t="shared" si="201"/>
        <v>#REF!</v>
      </c>
      <c r="L1238" s="55" t="e">
        <f t="shared" si="201"/>
        <v>#REF!</v>
      </c>
      <c r="M1238" s="55" t="e">
        <f t="shared" si="201"/>
        <v>#REF!</v>
      </c>
      <c r="N1238" s="55" t="e">
        <f t="shared" si="201"/>
        <v>#REF!</v>
      </c>
    </row>
    <row r="1239" spans="1:14" s="34" customFormat="1" ht="15" customHeight="1">
      <c r="A1239" s="16"/>
      <c r="B1239" s="16"/>
      <c r="C1239" s="16"/>
      <c r="D1239" s="191" t="s">
        <v>32</v>
      </c>
      <c r="E1239" s="191"/>
      <c r="F1239" s="191"/>
      <c r="G1239" s="191"/>
      <c r="H1239" s="191"/>
      <c r="I1239" s="132" t="s">
        <v>47</v>
      </c>
      <c r="J1239" s="132"/>
      <c r="K1239" s="132"/>
      <c r="L1239" s="132"/>
      <c r="M1239" s="132"/>
      <c r="N1239" s="132"/>
    </row>
    <row r="1240" spans="1:14" s="34" customFormat="1" ht="16.5" customHeight="1">
      <c r="A1240" s="16"/>
      <c r="B1240" s="16"/>
      <c r="C1240" s="16"/>
      <c r="D1240" s="191"/>
      <c r="E1240" s="191"/>
      <c r="F1240" s="191"/>
      <c r="G1240" s="191"/>
      <c r="H1240" s="191"/>
      <c r="I1240" s="2"/>
      <c r="J1240" s="5"/>
      <c r="K1240" s="5"/>
      <c r="L1240" s="5"/>
      <c r="M1240" s="5"/>
      <c r="N1240" s="5">
        <f>I1240+J1240+K1240+L1240+M1240</f>
        <v>0</v>
      </c>
    </row>
    <row r="1241" spans="1:14" s="34" customFormat="1" ht="16.5" customHeight="1">
      <c r="A1241" s="16"/>
      <c r="B1241" s="16"/>
      <c r="C1241" s="16"/>
      <c r="D1241" s="191"/>
      <c r="E1241" s="191"/>
      <c r="F1241" s="191"/>
      <c r="G1241" s="191"/>
      <c r="H1241" s="191"/>
      <c r="I1241" s="189" t="s">
        <v>14</v>
      </c>
      <c r="J1241" s="189"/>
      <c r="K1241" s="189"/>
      <c r="L1241" s="189"/>
      <c r="M1241" s="189"/>
      <c r="N1241" s="189"/>
    </row>
    <row r="1242" spans="1:14" s="34" customFormat="1" ht="12.75" customHeight="1">
      <c r="A1242" s="16"/>
      <c r="B1242" s="16"/>
      <c r="C1242" s="16" t="s">
        <v>57</v>
      </c>
      <c r="D1242" s="191"/>
      <c r="E1242" s="191"/>
      <c r="F1242" s="191"/>
      <c r="G1242" s="191"/>
      <c r="H1242" s="191"/>
      <c r="I1242" s="60" t="e">
        <f>SUMIF(#REF!,$C1242,#REF!)</f>
        <v>#REF!</v>
      </c>
      <c r="J1242" s="60" t="e">
        <f>SUMIF(#REF!,$C1242,#REF!)</f>
        <v>#REF!</v>
      </c>
      <c r="K1242" s="60" t="e">
        <f>SUMIF(#REF!,$C1242,#REF!)</f>
        <v>#REF!</v>
      </c>
      <c r="L1242" s="60" t="e">
        <f>SUMIF(#REF!,$C1242,#REF!)</f>
        <v>#REF!</v>
      </c>
      <c r="M1242" s="60" t="e">
        <f>SUMIF(#REF!,$C1242,#REF!)</f>
        <v>#REF!</v>
      </c>
      <c r="N1242" s="60" t="e">
        <f>SUMIF(#REF!,$C1242,#REF!)</f>
        <v>#REF!</v>
      </c>
    </row>
    <row r="1243" spans="1:14" s="34" customFormat="1" ht="14.25" customHeight="1">
      <c r="A1243" s="16"/>
      <c r="B1243" s="16"/>
      <c r="C1243" s="16"/>
      <c r="D1243" s="191"/>
      <c r="E1243" s="191"/>
      <c r="F1243" s="191"/>
      <c r="G1243" s="191"/>
      <c r="H1243" s="191"/>
      <c r="I1243" s="190" t="s">
        <v>15</v>
      </c>
      <c r="J1243" s="190"/>
      <c r="K1243" s="190"/>
      <c r="L1243" s="190"/>
      <c r="M1243" s="190"/>
      <c r="N1243" s="190"/>
    </row>
    <row r="1244" spans="1:14" s="19" customFormat="1" ht="16.5" customHeight="1">
      <c r="A1244" s="16"/>
      <c r="B1244" s="16"/>
      <c r="C1244" s="16"/>
      <c r="D1244" s="191"/>
      <c r="E1244" s="191"/>
      <c r="F1244" s="191"/>
      <c r="G1244" s="191"/>
      <c r="H1244" s="191"/>
      <c r="I1244" s="55" t="e">
        <f aca="true" t="shared" si="202" ref="I1244:N1244">I1240+I1242</f>
        <v>#REF!</v>
      </c>
      <c r="J1244" s="55" t="e">
        <f t="shared" si="202"/>
        <v>#REF!</v>
      </c>
      <c r="K1244" s="55" t="e">
        <f t="shared" si="202"/>
        <v>#REF!</v>
      </c>
      <c r="L1244" s="55" t="e">
        <f t="shared" si="202"/>
        <v>#REF!</v>
      </c>
      <c r="M1244" s="55" t="e">
        <f t="shared" si="202"/>
        <v>#REF!</v>
      </c>
      <c r="N1244" s="55" t="e">
        <f t="shared" si="202"/>
        <v>#REF!</v>
      </c>
    </row>
    <row r="1245" spans="1:14" s="34" customFormat="1" ht="15" customHeight="1">
      <c r="A1245" s="16"/>
      <c r="B1245" s="16"/>
      <c r="C1245" s="16"/>
      <c r="D1245" s="191" t="s">
        <v>33</v>
      </c>
      <c r="E1245" s="191"/>
      <c r="F1245" s="191"/>
      <c r="G1245" s="191"/>
      <c r="H1245" s="191"/>
      <c r="I1245" s="132" t="s">
        <v>47</v>
      </c>
      <c r="J1245" s="132"/>
      <c r="K1245" s="132"/>
      <c r="L1245" s="132"/>
      <c r="M1245" s="132"/>
      <c r="N1245" s="132"/>
    </row>
    <row r="1246" spans="1:14" s="34" customFormat="1" ht="16.5" customHeight="1">
      <c r="A1246" s="16"/>
      <c r="B1246" s="16"/>
      <c r="C1246" s="16"/>
      <c r="D1246" s="191"/>
      <c r="E1246" s="191"/>
      <c r="F1246" s="191"/>
      <c r="G1246" s="191"/>
      <c r="H1246" s="191"/>
      <c r="I1246" s="2">
        <v>15104000</v>
      </c>
      <c r="J1246" s="5">
        <v>12127000</v>
      </c>
      <c r="K1246" s="5">
        <v>13200000</v>
      </c>
      <c r="L1246" s="5">
        <v>4000000</v>
      </c>
      <c r="M1246" s="5">
        <v>4260000</v>
      </c>
      <c r="N1246" s="5">
        <f>I1246+J1246+K1246+L1246+M1246</f>
        <v>48691000</v>
      </c>
    </row>
    <row r="1247" spans="1:14" s="34" customFormat="1" ht="16.5" customHeight="1">
      <c r="A1247" s="16"/>
      <c r="B1247" s="16"/>
      <c r="C1247" s="16"/>
      <c r="D1247" s="191"/>
      <c r="E1247" s="191"/>
      <c r="F1247" s="191"/>
      <c r="G1247" s="191"/>
      <c r="H1247" s="191"/>
      <c r="I1247" s="189" t="s">
        <v>14</v>
      </c>
      <c r="J1247" s="189"/>
      <c r="K1247" s="189"/>
      <c r="L1247" s="189"/>
      <c r="M1247" s="189"/>
      <c r="N1247" s="189"/>
    </row>
    <row r="1248" spans="1:14" s="34" customFormat="1" ht="12.75" customHeight="1">
      <c r="A1248" s="16"/>
      <c r="B1248" s="16"/>
      <c r="C1248" s="16" t="s">
        <v>58</v>
      </c>
      <c r="D1248" s="191"/>
      <c r="E1248" s="191"/>
      <c r="F1248" s="191"/>
      <c r="G1248" s="191"/>
      <c r="H1248" s="191"/>
      <c r="I1248" s="60" t="e">
        <f>SUMIF(#REF!,$C1248,#REF!)</f>
        <v>#REF!</v>
      </c>
      <c r="J1248" s="60" t="e">
        <f>SUMIF(#REF!,$C1248,#REF!)</f>
        <v>#REF!</v>
      </c>
      <c r="K1248" s="60" t="e">
        <f>SUMIF(#REF!,$C1248,#REF!)</f>
        <v>#REF!</v>
      </c>
      <c r="L1248" s="60" t="e">
        <f>SUMIF(#REF!,$C1248,#REF!)</f>
        <v>#REF!</v>
      </c>
      <c r="M1248" s="60" t="e">
        <f>SUMIF(#REF!,$C1248,#REF!)</f>
        <v>#REF!</v>
      </c>
      <c r="N1248" s="26" t="e">
        <f>I1248+J1248+K1248+L1248+M1248</f>
        <v>#REF!</v>
      </c>
    </row>
    <row r="1249" spans="1:14" s="34" customFormat="1" ht="14.25" customHeight="1">
      <c r="A1249" s="16"/>
      <c r="B1249" s="16"/>
      <c r="C1249" s="16"/>
      <c r="D1249" s="191"/>
      <c r="E1249" s="191"/>
      <c r="F1249" s="191"/>
      <c r="G1249" s="191"/>
      <c r="H1249" s="191"/>
      <c r="I1249" s="190" t="s">
        <v>15</v>
      </c>
      <c r="J1249" s="190"/>
      <c r="K1249" s="190"/>
      <c r="L1249" s="190"/>
      <c r="M1249" s="190"/>
      <c r="N1249" s="190"/>
    </row>
    <row r="1250" spans="1:14" s="19" customFormat="1" ht="16.5" customHeight="1">
      <c r="A1250" s="16"/>
      <c r="B1250" s="16"/>
      <c r="C1250" s="16"/>
      <c r="D1250" s="191"/>
      <c r="E1250" s="191"/>
      <c r="F1250" s="191"/>
      <c r="G1250" s="191"/>
      <c r="H1250" s="191"/>
      <c r="I1250" s="55" t="e">
        <f aca="true" t="shared" si="203" ref="I1250:N1250">I1246+I1248</f>
        <v>#REF!</v>
      </c>
      <c r="J1250" s="55" t="e">
        <f t="shared" si="203"/>
        <v>#REF!</v>
      </c>
      <c r="K1250" s="55" t="e">
        <f t="shared" si="203"/>
        <v>#REF!</v>
      </c>
      <c r="L1250" s="55" t="e">
        <f t="shared" si="203"/>
        <v>#REF!</v>
      </c>
      <c r="M1250" s="55" t="e">
        <f t="shared" si="203"/>
        <v>#REF!</v>
      </c>
      <c r="N1250" s="55" t="e">
        <f t="shared" si="203"/>
        <v>#REF!</v>
      </c>
    </row>
    <row r="1251" spans="1:14" s="34" customFormat="1" ht="15" customHeight="1">
      <c r="A1251" s="16"/>
      <c r="B1251" s="16"/>
      <c r="C1251" s="16"/>
      <c r="D1251" s="191" t="s">
        <v>34</v>
      </c>
      <c r="E1251" s="191"/>
      <c r="F1251" s="191"/>
      <c r="G1251" s="191"/>
      <c r="H1251" s="191"/>
      <c r="I1251" s="132" t="s">
        <v>47</v>
      </c>
      <c r="J1251" s="132"/>
      <c r="K1251" s="132"/>
      <c r="L1251" s="132"/>
      <c r="M1251" s="132"/>
      <c r="N1251" s="132"/>
    </row>
    <row r="1252" spans="1:14" s="34" customFormat="1" ht="16.5" customHeight="1">
      <c r="A1252" s="16"/>
      <c r="B1252" s="16"/>
      <c r="C1252" s="16"/>
      <c r="D1252" s="191"/>
      <c r="E1252" s="191"/>
      <c r="F1252" s="191"/>
      <c r="G1252" s="191"/>
      <c r="H1252" s="191"/>
      <c r="I1252" s="2"/>
      <c r="J1252" s="5"/>
      <c r="K1252" s="5"/>
      <c r="L1252" s="5"/>
      <c r="M1252" s="5"/>
      <c r="N1252" s="5">
        <f>I1252+J1252+K1252+L1252+M1252</f>
        <v>0</v>
      </c>
    </row>
    <row r="1253" spans="1:14" s="34" customFormat="1" ht="16.5" customHeight="1">
      <c r="A1253" s="16"/>
      <c r="B1253" s="16"/>
      <c r="C1253" s="16"/>
      <c r="D1253" s="191"/>
      <c r="E1253" s="191"/>
      <c r="F1253" s="191"/>
      <c r="G1253" s="191"/>
      <c r="H1253" s="191"/>
      <c r="I1253" s="189" t="s">
        <v>14</v>
      </c>
      <c r="J1253" s="189"/>
      <c r="K1253" s="189"/>
      <c r="L1253" s="189"/>
      <c r="M1253" s="189"/>
      <c r="N1253" s="189"/>
    </row>
    <row r="1254" spans="1:14" s="34" customFormat="1" ht="12.75" customHeight="1">
      <c r="A1254" s="16"/>
      <c r="B1254" s="16"/>
      <c r="C1254" s="16" t="s">
        <v>49</v>
      </c>
      <c r="D1254" s="191"/>
      <c r="E1254" s="191"/>
      <c r="F1254" s="191"/>
      <c r="G1254" s="191"/>
      <c r="H1254" s="191"/>
      <c r="I1254" s="60" t="e">
        <f>SUMIF(#REF!,$C1254,#REF!)</f>
        <v>#REF!</v>
      </c>
      <c r="J1254" s="60" t="e">
        <f>SUMIF(#REF!,$C1254,#REF!)</f>
        <v>#REF!</v>
      </c>
      <c r="K1254" s="60" t="e">
        <f>SUMIF(#REF!,$C1254,#REF!)</f>
        <v>#REF!</v>
      </c>
      <c r="L1254" s="60" t="e">
        <f>SUMIF(#REF!,$C1254,#REF!)</f>
        <v>#REF!</v>
      </c>
      <c r="M1254" s="60" t="e">
        <f>SUMIF(#REF!,$C1254,#REF!)</f>
        <v>#REF!</v>
      </c>
      <c r="N1254" s="60" t="e">
        <f>SUMIF(#REF!,$C1254,#REF!)</f>
        <v>#REF!</v>
      </c>
    </row>
    <row r="1255" spans="1:14" s="34" customFormat="1" ht="14.25" customHeight="1">
      <c r="A1255" s="16"/>
      <c r="B1255" s="16"/>
      <c r="C1255" s="16"/>
      <c r="D1255" s="191"/>
      <c r="E1255" s="191"/>
      <c r="F1255" s="191"/>
      <c r="G1255" s="191"/>
      <c r="H1255" s="191"/>
      <c r="I1255" s="190" t="s">
        <v>15</v>
      </c>
      <c r="J1255" s="190"/>
      <c r="K1255" s="190"/>
      <c r="L1255" s="190"/>
      <c r="M1255" s="190"/>
      <c r="N1255" s="190"/>
    </row>
    <row r="1256" spans="1:14" s="19" customFormat="1" ht="16.5" customHeight="1">
      <c r="A1256" s="16"/>
      <c r="B1256" s="16"/>
      <c r="C1256" s="16"/>
      <c r="D1256" s="191"/>
      <c r="E1256" s="191"/>
      <c r="F1256" s="191"/>
      <c r="G1256" s="191"/>
      <c r="H1256" s="191"/>
      <c r="I1256" s="55" t="e">
        <f aca="true" t="shared" si="204" ref="I1256:N1256">I1252+I1254</f>
        <v>#REF!</v>
      </c>
      <c r="J1256" s="55" t="e">
        <f t="shared" si="204"/>
        <v>#REF!</v>
      </c>
      <c r="K1256" s="55" t="e">
        <f t="shared" si="204"/>
        <v>#REF!</v>
      </c>
      <c r="L1256" s="55" t="e">
        <f t="shared" si="204"/>
        <v>#REF!</v>
      </c>
      <c r="M1256" s="55" t="e">
        <f t="shared" si="204"/>
        <v>#REF!</v>
      </c>
      <c r="N1256" s="55" t="e">
        <f t="shared" si="204"/>
        <v>#REF!</v>
      </c>
    </row>
    <row r="1257" spans="1:14" s="34" customFormat="1" ht="15" customHeight="1">
      <c r="A1257" s="16"/>
      <c r="B1257" s="16"/>
      <c r="C1257" s="16"/>
      <c r="D1257" s="191" t="s">
        <v>35</v>
      </c>
      <c r="E1257" s="191"/>
      <c r="F1257" s="191"/>
      <c r="G1257" s="191"/>
      <c r="H1257" s="191"/>
      <c r="I1257" s="132" t="s">
        <v>47</v>
      </c>
      <c r="J1257" s="132"/>
      <c r="K1257" s="132"/>
      <c r="L1257" s="132"/>
      <c r="M1257" s="132"/>
      <c r="N1257" s="132"/>
    </row>
    <row r="1258" spans="1:14" s="34" customFormat="1" ht="16.5" customHeight="1">
      <c r="A1258" s="16"/>
      <c r="B1258" s="16"/>
      <c r="C1258" s="16"/>
      <c r="D1258" s="191"/>
      <c r="E1258" s="191"/>
      <c r="F1258" s="191"/>
      <c r="G1258" s="191"/>
      <c r="H1258" s="191"/>
      <c r="I1258" s="2">
        <v>200000</v>
      </c>
      <c r="J1258" s="5">
        <v>200000</v>
      </c>
      <c r="K1258" s="5">
        <v>350000</v>
      </c>
      <c r="L1258" s="5">
        <v>100000</v>
      </c>
      <c r="M1258" s="5">
        <v>100000</v>
      </c>
      <c r="N1258" s="5">
        <f>I1258+J1258+K1258+L1258+M1258</f>
        <v>950000</v>
      </c>
    </row>
    <row r="1259" spans="1:14" s="34" customFormat="1" ht="16.5" customHeight="1">
      <c r="A1259" s="16"/>
      <c r="B1259" s="16"/>
      <c r="C1259" s="16"/>
      <c r="D1259" s="191"/>
      <c r="E1259" s="191"/>
      <c r="F1259" s="191"/>
      <c r="G1259" s="191"/>
      <c r="H1259" s="191"/>
      <c r="I1259" s="189" t="s">
        <v>14</v>
      </c>
      <c r="J1259" s="189"/>
      <c r="K1259" s="189"/>
      <c r="L1259" s="189"/>
      <c r="M1259" s="189"/>
      <c r="N1259" s="189"/>
    </row>
    <row r="1260" spans="1:14" s="34" customFormat="1" ht="12.75" customHeight="1">
      <c r="A1260" s="16"/>
      <c r="B1260" s="16"/>
      <c r="C1260" s="16" t="s">
        <v>59</v>
      </c>
      <c r="D1260" s="191"/>
      <c r="E1260" s="191"/>
      <c r="F1260" s="191"/>
      <c r="G1260" s="191"/>
      <c r="H1260" s="191"/>
      <c r="I1260" s="60" t="e">
        <f>SUMIF(#REF!,$C1260,#REF!)</f>
        <v>#REF!</v>
      </c>
      <c r="J1260" s="60" t="e">
        <f>SUMIF(#REF!,$C1260,#REF!)</f>
        <v>#REF!</v>
      </c>
      <c r="K1260" s="60" t="e">
        <f>SUMIF(#REF!,$C1260,#REF!)</f>
        <v>#REF!</v>
      </c>
      <c r="L1260" s="60" t="e">
        <f>SUMIF(#REF!,$C1260,#REF!)</f>
        <v>#REF!</v>
      </c>
      <c r="M1260" s="60" t="e">
        <f>SUMIF(#REF!,$C1260,#REF!)</f>
        <v>#REF!</v>
      </c>
      <c r="N1260" s="60" t="e">
        <f>SUMIF(#REF!,$C1260,#REF!)</f>
        <v>#REF!</v>
      </c>
    </row>
    <row r="1261" spans="1:14" s="34" customFormat="1" ht="14.25" customHeight="1">
      <c r="A1261" s="16"/>
      <c r="B1261" s="16"/>
      <c r="C1261" s="16"/>
      <c r="D1261" s="191"/>
      <c r="E1261" s="191"/>
      <c r="F1261" s="191"/>
      <c r="G1261" s="191"/>
      <c r="H1261" s="191"/>
      <c r="I1261" s="190" t="s">
        <v>15</v>
      </c>
      <c r="J1261" s="190"/>
      <c r="K1261" s="190"/>
      <c r="L1261" s="190"/>
      <c r="M1261" s="190"/>
      <c r="N1261" s="190"/>
    </row>
    <row r="1262" spans="1:14" s="19" customFormat="1" ht="16.5" customHeight="1">
      <c r="A1262" s="16"/>
      <c r="B1262" s="16"/>
      <c r="C1262" s="16"/>
      <c r="D1262" s="191"/>
      <c r="E1262" s="191"/>
      <c r="F1262" s="191"/>
      <c r="G1262" s="191"/>
      <c r="H1262" s="191"/>
      <c r="I1262" s="55" t="e">
        <f aca="true" t="shared" si="205" ref="I1262:N1262">I1258+I1260</f>
        <v>#REF!</v>
      </c>
      <c r="J1262" s="55" t="e">
        <f t="shared" si="205"/>
        <v>#REF!</v>
      </c>
      <c r="K1262" s="55" t="e">
        <f t="shared" si="205"/>
        <v>#REF!</v>
      </c>
      <c r="L1262" s="55" t="e">
        <f t="shared" si="205"/>
        <v>#REF!</v>
      </c>
      <c r="M1262" s="55" t="e">
        <f t="shared" si="205"/>
        <v>#REF!</v>
      </c>
      <c r="N1262" s="55" t="e">
        <f t="shared" si="205"/>
        <v>#REF!</v>
      </c>
    </row>
    <row r="1263" spans="1:14" s="19" customFormat="1" ht="27" customHeight="1">
      <c r="A1263" s="16"/>
      <c r="B1263" s="16"/>
      <c r="C1263" s="16"/>
      <c r="D1263" s="192" t="s">
        <v>86</v>
      </c>
      <c r="E1263" s="192"/>
      <c r="F1263" s="192"/>
      <c r="G1263" s="192"/>
      <c r="H1263" s="192"/>
      <c r="I1263" s="192"/>
      <c r="J1263" s="192"/>
      <c r="K1263" s="192"/>
      <c r="L1263" s="192"/>
      <c r="M1263" s="192"/>
      <c r="N1263" s="192"/>
    </row>
    <row r="1264" spans="1:14" s="34" customFormat="1" ht="15" customHeight="1">
      <c r="A1264" s="16"/>
      <c r="B1264" s="16"/>
      <c r="C1264" s="16"/>
      <c r="D1264" s="191" t="s">
        <v>92</v>
      </c>
      <c r="E1264" s="191"/>
      <c r="F1264" s="191"/>
      <c r="G1264" s="191"/>
      <c r="H1264" s="191"/>
      <c r="I1264" s="132" t="s">
        <v>47</v>
      </c>
      <c r="J1264" s="132"/>
      <c r="K1264" s="132"/>
      <c r="L1264" s="132"/>
      <c r="M1264" s="132"/>
      <c r="N1264" s="132"/>
    </row>
    <row r="1265" spans="1:14" s="34" customFormat="1" ht="16.5" customHeight="1">
      <c r="A1265" s="16"/>
      <c r="B1265" s="16"/>
      <c r="C1265" s="16"/>
      <c r="D1265" s="191"/>
      <c r="E1265" s="191"/>
      <c r="F1265" s="191"/>
      <c r="G1265" s="191"/>
      <c r="H1265" s="191"/>
      <c r="I1265" s="2">
        <v>7275000</v>
      </c>
      <c r="J1265" s="5">
        <v>14309672</v>
      </c>
      <c r="K1265" s="5">
        <v>10449000</v>
      </c>
      <c r="L1265" s="5">
        <v>6700000</v>
      </c>
      <c r="M1265" s="5">
        <v>1498000</v>
      </c>
      <c r="N1265" s="5">
        <f>I1265+J1265+K1265+L1265+M1265</f>
        <v>40231672</v>
      </c>
    </row>
    <row r="1266" spans="1:14" s="34" customFormat="1" ht="16.5" customHeight="1">
      <c r="A1266" s="16"/>
      <c r="B1266" s="16"/>
      <c r="C1266" s="16"/>
      <c r="D1266" s="191"/>
      <c r="E1266" s="191"/>
      <c r="F1266" s="191"/>
      <c r="G1266" s="191"/>
      <c r="H1266" s="191"/>
      <c r="I1266" s="189" t="s">
        <v>14</v>
      </c>
      <c r="J1266" s="189"/>
      <c r="K1266" s="189"/>
      <c r="L1266" s="189"/>
      <c r="M1266" s="189"/>
      <c r="N1266" s="189"/>
    </row>
    <row r="1267" spans="1:14" s="34" customFormat="1" ht="12.75" customHeight="1">
      <c r="A1267" s="16"/>
      <c r="B1267" s="16"/>
      <c r="C1267" s="16" t="s">
        <v>48</v>
      </c>
      <c r="D1267" s="191"/>
      <c r="E1267" s="191"/>
      <c r="F1267" s="191"/>
      <c r="G1267" s="191"/>
      <c r="H1267" s="191"/>
      <c r="I1267" s="60" t="e">
        <f>SUMIF(#REF!,$C1267,#REF!)</f>
        <v>#REF!</v>
      </c>
      <c r="J1267" s="60" t="e">
        <f>SUMIF(#REF!,$C1267,#REF!)</f>
        <v>#REF!</v>
      </c>
      <c r="K1267" s="60" t="e">
        <f>SUMIF(#REF!,$C1267,#REF!)</f>
        <v>#REF!</v>
      </c>
      <c r="L1267" s="60" t="e">
        <f>SUMIF(#REF!,$C1267,#REF!)</f>
        <v>#REF!</v>
      </c>
      <c r="M1267" s="60" t="e">
        <f>SUMIF(#REF!,$C1267,#REF!)</f>
        <v>#REF!</v>
      </c>
      <c r="N1267" s="60" t="e">
        <f>SUMIF(#REF!,$C1267,#REF!)</f>
        <v>#REF!</v>
      </c>
    </row>
    <row r="1268" spans="1:14" s="34" customFormat="1" ht="14.25" customHeight="1">
      <c r="A1268" s="16"/>
      <c r="B1268" s="16"/>
      <c r="C1268" s="16"/>
      <c r="D1268" s="191"/>
      <c r="E1268" s="191"/>
      <c r="F1268" s="191"/>
      <c r="G1268" s="191"/>
      <c r="H1268" s="191"/>
      <c r="I1268" s="190" t="s">
        <v>15</v>
      </c>
      <c r="J1268" s="190"/>
      <c r="K1268" s="190"/>
      <c r="L1268" s="190"/>
      <c r="M1268" s="190"/>
      <c r="N1268" s="190"/>
    </row>
    <row r="1269" spans="1:14" s="19" customFormat="1" ht="16.5" customHeight="1">
      <c r="A1269" s="16"/>
      <c r="B1269" s="16"/>
      <c r="C1269" s="16"/>
      <c r="D1269" s="191"/>
      <c r="E1269" s="191"/>
      <c r="F1269" s="191"/>
      <c r="G1269" s="191"/>
      <c r="H1269" s="191"/>
      <c r="I1269" s="55" t="e">
        <f aca="true" t="shared" si="206" ref="I1269:N1269">I1265+I1267</f>
        <v>#REF!</v>
      </c>
      <c r="J1269" s="55" t="e">
        <f t="shared" si="206"/>
        <v>#REF!</v>
      </c>
      <c r="K1269" s="55" t="e">
        <f t="shared" si="206"/>
        <v>#REF!</v>
      </c>
      <c r="L1269" s="55" t="e">
        <f t="shared" si="206"/>
        <v>#REF!</v>
      </c>
      <c r="M1269" s="55" t="e">
        <f t="shared" si="206"/>
        <v>#REF!</v>
      </c>
      <c r="N1269" s="55" t="e">
        <f t="shared" si="206"/>
        <v>#REF!</v>
      </c>
    </row>
    <row r="1270" spans="1:14" s="34" customFormat="1" ht="15" customHeight="1">
      <c r="A1270" s="16"/>
      <c r="B1270" s="16"/>
      <c r="C1270" s="16"/>
      <c r="D1270" s="191" t="s">
        <v>93</v>
      </c>
      <c r="E1270" s="191"/>
      <c r="F1270" s="191"/>
      <c r="G1270" s="191"/>
      <c r="H1270" s="191"/>
      <c r="I1270" s="132" t="s">
        <v>47</v>
      </c>
      <c r="J1270" s="132"/>
      <c r="K1270" s="132"/>
      <c r="L1270" s="132"/>
      <c r="M1270" s="132"/>
      <c r="N1270" s="132"/>
    </row>
    <row r="1271" spans="1:14" s="34" customFormat="1" ht="16.5" customHeight="1">
      <c r="A1271" s="16"/>
      <c r="B1271" s="16"/>
      <c r="C1271" s="16"/>
      <c r="D1271" s="191"/>
      <c r="E1271" s="191"/>
      <c r="F1271" s="191"/>
      <c r="G1271" s="191"/>
      <c r="H1271" s="191"/>
      <c r="I1271" s="2"/>
      <c r="J1271" s="5"/>
      <c r="K1271" s="5"/>
      <c r="L1271" s="5"/>
      <c r="M1271" s="5"/>
      <c r="N1271" s="5">
        <f>I1271+J1271+K1271+L1271+M1271</f>
        <v>0</v>
      </c>
    </row>
    <row r="1272" spans="1:14" s="34" customFormat="1" ht="16.5" customHeight="1">
      <c r="A1272" s="16"/>
      <c r="B1272" s="16"/>
      <c r="C1272" s="16"/>
      <c r="D1272" s="191"/>
      <c r="E1272" s="191"/>
      <c r="F1272" s="191"/>
      <c r="G1272" s="191"/>
      <c r="H1272" s="191"/>
      <c r="I1272" s="189" t="s">
        <v>14</v>
      </c>
      <c r="J1272" s="189"/>
      <c r="K1272" s="189"/>
      <c r="L1272" s="189"/>
      <c r="M1272" s="189"/>
      <c r="N1272" s="189"/>
    </row>
    <row r="1273" spans="1:14" s="34" customFormat="1" ht="12.75" customHeight="1">
      <c r="A1273" s="16"/>
      <c r="B1273" s="16"/>
      <c r="C1273" s="16" t="s">
        <v>50</v>
      </c>
      <c r="D1273" s="191"/>
      <c r="E1273" s="191"/>
      <c r="F1273" s="191"/>
      <c r="G1273" s="191"/>
      <c r="H1273" s="191"/>
      <c r="I1273" s="60" t="e">
        <f>SUMIF(#REF!,$C1273,#REF!)</f>
        <v>#REF!</v>
      </c>
      <c r="J1273" s="60" t="e">
        <f>SUMIF(#REF!,$C1273,#REF!)</f>
        <v>#REF!</v>
      </c>
      <c r="K1273" s="60" t="e">
        <f>SUMIF(#REF!,$C1273,#REF!)</f>
        <v>#REF!</v>
      </c>
      <c r="L1273" s="60" t="e">
        <f>SUMIF(#REF!,$C1273,#REF!)</f>
        <v>#REF!</v>
      </c>
      <c r="M1273" s="60" t="e">
        <f>SUMIF(#REF!,$C1273,#REF!)</f>
        <v>#REF!</v>
      </c>
      <c r="N1273" s="60" t="e">
        <f>SUMIF(#REF!,$C1273,#REF!)</f>
        <v>#REF!</v>
      </c>
    </row>
    <row r="1274" spans="1:14" s="34" customFormat="1" ht="14.25" customHeight="1">
      <c r="A1274" s="16"/>
      <c r="B1274" s="16"/>
      <c r="C1274" s="16"/>
      <c r="D1274" s="191"/>
      <c r="E1274" s="191"/>
      <c r="F1274" s="191"/>
      <c r="G1274" s="191"/>
      <c r="H1274" s="191"/>
      <c r="I1274" s="190" t="s">
        <v>15</v>
      </c>
      <c r="J1274" s="190"/>
      <c r="K1274" s="190"/>
      <c r="L1274" s="190"/>
      <c r="M1274" s="190"/>
      <c r="N1274" s="190"/>
    </row>
    <row r="1275" spans="1:14" s="19" customFormat="1" ht="16.5" customHeight="1">
      <c r="A1275" s="16"/>
      <c r="B1275" s="16"/>
      <c r="C1275" s="16"/>
      <c r="D1275" s="191"/>
      <c r="E1275" s="191"/>
      <c r="F1275" s="191"/>
      <c r="G1275" s="191"/>
      <c r="H1275" s="191"/>
      <c r="I1275" s="55" t="e">
        <f aca="true" t="shared" si="207" ref="I1275:N1275">I1271+I1273</f>
        <v>#REF!</v>
      </c>
      <c r="J1275" s="55" t="e">
        <f t="shared" si="207"/>
        <v>#REF!</v>
      </c>
      <c r="K1275" s="55" t="e">
        <f t="shared" si="207"/>
        <v>#REF!</v>
      </c>
      <c r="L1275" s="55" t="e">
        <f t="shared" si="207"/>
        <v>#REF!</v>
      </c>
      <c r="M1275" s="55" t="e">
        <f t="shared" si="207"/>
        <v>#REF!</v>
      </c>
      <c r="N1275" s="55" t="e">
        <f t="shared" si="207"/>
        <v>#REF!</v>
      </c>
    </row>
    <row r="1276" spans="1:14" s="34" customFormat="1" ht="15" customHeight="1">
      <c r="A1276" s="16"/>
      <c r="B1276" s="16"/>
      <c r="C1276" s="16"/>
      <c r="D1276" s="191" t="s">
        <v>94</v>
      </c>
      <c r="E1276" s="191"/>
      <c r="F1276" s="191"/>
      <c r="G1276" s="191"/>
      <c r="H1276" s="191"/>
      <c r="I1276" s="132" t="s">
        <v>47</v>
      </c>
      <c r="J1276" s="132"/>
      <c r="K1276" s="132"/>
      <c r="L1276" s="132"/>
      <c r="M1276" s="132"/>
      <c r="N1276" s="132"/>
    </row>
    <row r="1277" spans="1:14" s="34" customFormat="1" ht="16.5" customHeight="1">
      <c r="A1277" s="16"/>
      <c r="B1277" s="16"/>
      <c r="C1277" s="16"/>
      <c r="D1277" s="191"/>
      <c r="E1277" s="191"/>
      <c r="F1277" s="191"/>
      <c r="G1277" s="191"/>
      <c r="H1277" s="191"/>
      <c r="I1277" s="2">
        <v>522534</v>
      </c>
      <c r="J1277" s="5">
        <v>500000</v>
      </c>
      <c r="K1277" s="5"/>
      <c r="L1277" s="5"/>
      <c r="M1277" s="5"/>
      <c r="N1277" s="5">
        <f>I1277+J1277+K1277+L1277+M1277</f>
        <v>1022534</v>
      </c>
    </row>
    <row r="1278" spans="1:14" s="34" customFormat="1" ht="16.5" customHeight="1">
      <c r="A1278" s="16"/>
      <c r="B1278" s="16"/>
      <c r="C1278" s="16"/>
      <c r="D1278" s="191"/>
      <c r="E1278" s="191"/>
      <c r="F1278" s="191"/>
      <c r="G1278" s="191"/>
      <c r="H1278" s="191"/>
      <c r="I1278" s="189" t="s">
        <v>14</v>
      </c>
      <c r="J1278" s="189"/>
      <c r="K1278" s="189"/>
      <c r="L1278" s="189"/>
      <c r="M1278" s="189"/>
      <c r="N1278" s="189"/>
    </row>
    <row r="1279" spans="1:14" s="34" customFormat="1" ht="12.75" customHeight="1">
      <c r="A1279" s="16"/>
      <c r="B1279" s="16"/>
      <c r="C1279" s="16" t="s">
        <v>51</v>
      </c>
      <c r="D1279" s="191"/>
      <c r="E1279" s="191"/>
      <c r="F1279" s="191"/>
      <c r="G1279" s="191"/>
      <c r="H1279" s="191"/>
      <c r="I1279" s="60" t="e">
        <f>SUMIF(#REF!,$C1279,#REF!)</f>
        <v>#REF!</v>
      </c>
      <c r="J1279" s="60" t="e">
        <f>SUMIF(#REF!,$C1279,#REF!)</f>
        <v>#REF!</v>
      </c>
      <c r="K1279" s="60" t="e">
        <f>SUMIF(#REF!,$C1279,#REF!)</f>
        <v>#REF!</v>
      </c>
      <c r="L1279" s="60" t="e">
        <f>SUMIF(#REF!,$C1279,#REF!)</f>
        <v>#REF!</v>
      </c>
      <c r="M1279" s="60" t="e">
        <f>SUMIF(#REF!,$C1279,#REF!)</f>
        <v>#REF!</v>
      </c>
      <c r="N1279" s="60" t="e">
        <f>SUMIF(#REF!,$C1279,#REF!)</f>
        <v>#REF!</v>
      </c>
    </row>
    <row r="1280" spans="1:14" s="34" customFormat="1" ht="14.25" customHeight="1">
      <c r="A1280" s="16"/>
      <c r="B1280" s="16"/>
      <c r="C1280" s="16"/>
      <c r="D1280" s="191"/>
      <c r="E1280" s="191"/>
      <c r="F1280" s="191"/>
      <c r="G1280" s="191"/>
      <c r="H1280" s="191"/>
      <c r="I1280" s="190" t="s">
        <v>15</v>
      </c>
      <c r="J1280" s="190"/>
      <c r="K1280" s="190"/>
      <c r="L1280" s="190"/>
      <c r="M1280" s="190"/>
      <c r="N1280" s="190"/>
    </row>
    <row r="1281" spans="1:14" s="19" customFormat="1" ht="16.5" customHeight="1">
      <c r="A1281" s="16"/>
      <c r="B1281" s="16"/>
      <c r="C1281" s="16"/>
      <c r="D1281" s="191"/>
      <c r="E1281" s="191"/>
      <c r="F1281" s="191"/>
      <c r="G1281" s="191"/>
      <c r="H1281" s="191"/>
      <c r="I1281" s="55" t="e">
        <f aca="true" t="shared" si="208" ref="I1281:N1281">I1277+I1279</f>
        <v>#REF!</v>
      </c>
      <c r="J1281" s="55" t="e">
        <f t="shared" si="208"/>
        <v>#REF!</v>
      </c>
      <c r="K1281" s="55" t="e">
        <f t="shared" si="208"/>
        <v>#REF!</v>
      </c>
      <c r="L1281" s="55" t="e">
        <f t="shared" si="208"/>
        <v>#REF!</v>
      </c>
      <c r="M1281" s="55" t="e">
        <f t="shared" si="208"/>
        <v>#REF!</v>
      </c>
      <c r="N1281" s="55" t="e">
        <f t="shared" si="208"/>
        <v>#REF!</v>
      </c>
    </row>
    <row r="1282" spans="1:14" s="34" customFormat="1" ht="15" customHeight="1">
      <c r="A1282" s="16"/>
      <c r="B1282" s="16"/>
      <c r="C1282" s="16"/>
      <c r="D1282" s="191" t="s">
        <v>95</v>
      </c>
      <c r="E1282" s="191"/>
      <c r="F1282" s="191"/>
      <c r="G1282" s="191"/>
      <c r="H1282" s="191"/>
      <c r="I1282" s="132" t="s">
        <v>47</v>
      </c>
      <c r="J1282" s="132"/>
      <c r="K1282" s="132"/>
      <c r="L1282" s="132"/>
      <c r="M1282" s="132"/>
      <c r="N1282" s="132"/>
    </row>
    <row r="1283" spans="1:14" s="34" customFormat="1" ht="16.5" customHeight="1">
      <c r="A1283" s="16"/>
      <c r="B1283" s="16"/>
      <c r="C1283" s="16"/>
      <c r="D1283" s="191"/>
      <c r="E1283" s="191"/>
      <c r="F1283" s="191"/>
      <c r="G1283" s="191"/>
      <c r="H1283" s="191"/>
      <c r="I1283" s="2"/>
      <c r="J1283" s="5"/>
      <c r="K1283" s="5"/>
      <c r="L1283" s="5"/>
      <c r="M1283" s="5"/>
      <c r="N1283" s="5">
        <f>I1283+J1283+K1283+L1283+M1283</f>
        <v>0</v>
      </c>
    </row>
    <row r="1284" spans="1:14" s="34" customFormat="1" ht="16.5" customHeight="1">
      <c r="A1284" s="16"/>
      <c r="B1284" s="16"/>
      <c r="C1284" s="16"/>
      <c r="D1284" s="191"/>
      <c r="E1284" s="191"/>
      <c r="F1284" s="191"/>
      <c r="G1284" s="191"/>
      <c r="H1284" s="191"/>
      <c r="I1284" s="189" t="s">
        <v>14</v>
      </c>
      <c r="J1284" s="189"/>
      <c r="K1284" s="189"/>
      <c r="L1284" s="189"/>
      <c r="M1284" s="189"/>
      <c r="N1284" s="189"/>
    </row>
    <row r="1285" spans="1:14" s="34" customFormat="1" ht="12.75" customHeight="1">
      <c r="A1285" s="16"/>
      <c r="B1285" s="16"/>
      <c r="C1285" s="16" t="s">
        <v>52</v>
      </c>
      <c r="D1285" s="191"/>
      <c r="E1285" s="191"/>
      <c r="F1285" s="191"/>
      <c r="G1285" s="191"/>
      <c r="H1285" s="191"/>
      <c r="I1285" s="60" t="e">
        <f>SUMIF(#REF!,$C1285,#REF!)</f>
        <v>#REF!</v>
      </c>
      <c r="J1285" s="60" t="e">
        <f>SUMIF(#REF!,$C1285,#REF!)</f>
        <v>#REF!</v>
      </c>
      <c r="K1285" s="60" t="e">
        <f>SUMIF(#REF!,$C1285,#REF!)</f>
        <v>#REF!</v>
      </c>
      <c r="L1285" s="60" t="e">
        <f>SUMIF(#REF!,$C1285,#REF!)</f>
        <v>#REF!</v>
      </c>
      <c r="M1285" s="60" t="e">
        <f>SUMIF(#REF!,$C1285,#REF!)</f>
        <v>#REF!</v>
      </c>
      <c r="N1285" s="60" t="e">
        <f>SUMIF(#REF!,$C1285,#REF!)</f>
        <v>#REF!</v>
      </c>
    </row>
    <row r="1286" spans="1:14" s="34" customFormat="1" ht="14.25" customHeight="1">
      <c r="A1286" s="16"/>
      <c r="B1286" s="16"/>
      <c r="C1286" s="16"/>
      <c r="D1286" s="191"/>
      <c r="E1286" s="191"/>
      <c r="F1286" s="191"/>
      <c r="G1286" s="191"/>
      <c r="H1286" s="191"/>
      <c r="I1286" s="190" t="s">
        <v>15</v>
      </c>
      <c r="J1286" s="190"/>
      <c r="K1286" s="190"/>
      <c r="L1286" s="190"/>
      <c r="M1286" s="190"/>
      <c r="N1286" s="190"/>
    </row>
    <row r="1287" spans="1:14" s="19" customFormat="1" ht="16.5" customHeight="1">
      <c r="A1287" s="16"/>
      <c r="B1287" s="16"/>
      <c r="C1287" s="16"/>
      <c r="D1287" s="191"/>
      <c r="E1287" s="191"/>
      <c r="F1287" s="191"/>
      <c r="G1287" s="191"/>
      <c r="H1287" s="191"/>
      <c r="I1287" s="55" t="e">
        <f aca="true" t="shared" si="209" ref="I1287:N1287">I1283+I1285</f>
        <v>#REF!</v>
      </c>
      <c r="J1287" s="55" t="e">
        <f t="shared" si="209"/>
        <v>#REF!</v>
      </c>
      <c r="K1287" s="55" t="e">
        <f t="shared" si="209"/>
        <v>#REF!</v>
      </c>
      <c r="L1287" s="55" t="e">
        <f t="shared" si="209"/>
        <v>#REF!</v>
      </c>
      <c r="M1287" s="55" t="e">
        <f t="shared" si="209"/>
        <v>#REF!</v>
      </c>
      <c r="N1287" s="55" t="e">
        <f t="shared" si="209"/>
        <v>#REF!</v>
      </c>
    </row>
    <row r="1288" spans="1:14" s="34" customFormat="1" ht="15" customHeight="1">
      <c r="A1288" s="16"/>
      <c r="B1288" s="16"/>
      <c r="C1288" s="16"/>
      <c r="D1288" s="191" t="s">
        <v>96</v>
      </c>
      <c r="E1288" s="191"/>
      <c r="F1288" s="191"/>
      <c r="G1288" s="191"/>
      <c r="H1288" s="191"/>
      <c r="I1288" s="132" t="s">
        <v>47</v>
      </c>
      <c r="J1288" s="132"/>
      <c r="K1288" s="132"/>
      <c r="L1288" s="132"/>
      <c r="M1288" s="132"/>
      <c r="N1288" s="132"/>
    </row>
    <row r="1289" spans="1:14" s="34" customFormat="1" ht="16.5" customHeight="1">
      <c r="A1289" s="16"/>
      <c r="B1289" s="16"/>
      <c r="C1289" s="16"/>
      <c r="D1289" s="191"/>
      <c r="E1289" s="191"/>
      <c r="F1289" s="191"/>
      <c r="G1289" s="191"/>
      <c r="H1289" s="191"/>
      <c r="I1289" s="2">
        <v>400000</v>
      </c>
      <c r="J1289" s="5">
        <v>8200000</v>
      </c>
      <c r="K1289" s="5">
        <v>16000000</v>
      </c>
      <c r="L1289" s="5">
        <v>2000000</v>
      </c>
      <c r="M1289" s="5"/>
      <c r="N1289" s="5">
        <f>I1289+J1289+K1289+L1289+M1289</f>
        <v>26600000</v>
      </c>
    </row>
    <row r="1290" spans="1:14" s="34" customFormat="1" ht="16.5" customHeight="1">
      <c r="A1290" s="16"/>
      <c r="B1290" s="16"/>
      <c r="C1290" s="16"/>
      <c r="D1290" s="191"/>
      <c r="E1290" s="191"/>
      <c r="F1290" s="191"/>
      <c r="G1290" s="191"/>
      <c r="H1290" s="191"/>
      <c r="I1290" s="189" t="s">
        <v>14</v>
      </c>
      <c r="J1290" s="189"/>
      <c r="K1290" s="189"/>
      <c r="L1290" s="189"/>
      <c r="M1290" s="189"/>
      <c r="N1290" s="189"/>
    </row>
    <row r="1291" spans="1:14" s="34" customFormat="1" ht="12.75" customHeight="1">
      <c r="A1291" s="16"/>
      <c r="B1291" s="16"/>
      <c r="C1291" s="16" t="s">
        <v>53</v>
      </c>
      <c r="D1291" s="191"/>
      <c r="E1291" s="191"/>
      <c r="F1291" s="191"/>
      <c r="G1291" s="191"/>
      <c r="H1291" s="191"/>
      <c r="I1291" s="60" t="e">
        <f>SUMIF(#REF!,$C1291,#REF!)</f>
        <v>#REF!</v>
      </c>
      <c r="J1291" s="60" t="e">
        <f>SUMIF(#REF!,$C1291,#REF!)</f>
        <v>#REF!</v>
      </c>
      <c r="K1291" s="60" t="e">
        <f>SUMIF(#REF!,$C1291,#REF!)</f>
        <v>#REF!</v>
      </c>
      <c r="L1291" s="60" t="e">
        <f>SUMIF(#REF!,$C1291,#REF!)</f>
        <v>#REF!</v>
      </c>
      <c r="M1291" s="60" t="e">
        <f>SUMIF(#REF!,$C1291,#REF!)</f>
        <v>#REF!</v>
      </c>
      <c r="N1291" s="60" t="e">
        <f>SUMIF(#REF!,$C1291,#REF!)</f>
        <v>#REF!</v>
      </c>
    </row>
    <row r="1292" spans="1:14" s="34" customFormat="1" ht="14.25" customHeight="1">
      <c r="A1292" s="16"/>
      <c r="B1292" s="16"/>
      <c r="C1292" s="16"/>
      <c r="D1292" s="191"/>
      <c r="E1292" s="191"/>
      <c r="F1292" s="191"/>
      <c r="G1292" s="191"/>
      <c r="H1292" s="191"/>
      <c r="I1292" s="190" t="s">
        <v>15</v>
      </c>
      <c r="J1292" s="190"/>
      <c r="K1292" s="190"/>
      <c r="L1292" s="190"/>
      <c r="M1292" s="190"/>
      <c r="N1292" s="190"/>
    </row>
    <row r="1293" spans="1:14" s="19" customFormat="1" ht="16.5" customHeight="1">
      <c r="A1293" s="16"/>
      <c r="B1293" s="16"/>
      <c r="C1293" s="16"/>
      <c r="D1293" s="191"/>
      <c r="E1293" s="191"/>
      <c r="F1293" s="191"/>
      <c r="G1293" s="191"/>
      <c r="H1293" s="191"/>
      <c r="I1293" s="55" t="e">
        <f aca="true" t="shared" si="210" ref="I1293:N1293">I1289+I1291</f>
        <v>#REF!</v>
      </c>
      <c r="J1293" s="55" t="e">
        <f t="shared" si="210"/>
        <v>#REF!</v>
      </c>
      <c r="K1293" s="55" t="e">
        <f t="shared" si="210"/>
        <v>#REF!</v>
      </c>
      <c r="L1293" s="55" t="e">
        <f t="shared" si="210"/>
        <v>#REF!</v>
      </c>
      <c r="M1293" s="55" t="e">
        <f t="shared" si="210"/>
        <v>#REF!</v>
      </c>
      <c r="N1293" s="55" t="e">
        <f t="shared" si="210"/>
        <v>#REF!</v>
      </c>
    </row>
    <row r="1294" spans="1:14" s="34" customFormat="1" ht="15" customHeight="1">
      <c r="A1294" s="16"/>
      <c r="B1294" s="16"/>
      <c r="C1294" s="16"/>
      <c r="D1294" s="191" t="s">
        <v>97</v>
      </c>
      <c r="E1294" s="191"/>
      <c r="F1294" s="191"/>
      <c r="G1294" s="191"/>
      <c r="H1294" s="191"/>
      <c r="I1294" s="132" t="s">
        <v>47</v>
      </c>
      <c r="J1294" s="132"/>
      <c r="K1294" s="132"/>
      <c r="L1294" s="132"/>
      <c r="M1294" s="132"/>
      <c r="N1294" s="132"/>
    </row>
    <row r="1295" spans="1:14" s="34" customFormat="1" ht="16.5" customHeight="1">
      <c r="A1295" s="16"/>
      <c r="B1295" s="16"/>
      <c r="C1295" s="16"/>
      <c r="D1295" s="191"/>
      <c r="E1295" s="191"/>
      <c r="F1295" s="191"/>
      <c r="G1295" s="191"/>
      <c r="H1295" s="191"/>
      <c r="I1295" s="2"/>
      <c r="J1295" s="5"/>
      <c r="K1295" s="5"/>
      <c r="L1295" s="5"/>
      <c r="M1295" s="5"/>
      <c r="N1295" s="5">
        <f>I1295+J1295+K1295+L1295+M1295</f>
        <v>0</v>
      </c>
    </row>
    <row r="1296" spans="1:14" s="34" customFormat="1" ht="16.5" customHeight="1">
      <c r="A1296" s="16"/>
      <c r="B1296" s="16"/>
      <c r="C1296" s="16"/>
      <c r="D1296" s="191"/>
      <c r="E1296" s="191"/>
      <c r="F1296" s="191"/>
      <c r="G1296" s="191"/>
      <c r="H1296" s="191"/>
      <c r="I1296" s="189" t="s">
        <v>14</v>
      </c>
      <c r="J1296" s="189"/>
      <c r="K1296" s="189"/>
      <c r="L1296" s="189"/>
      <c r="M1296" s="189"/>
      <c r="N1296" s="189"/>
    </row>
    <row r="1297" spans="1:14" s="34" customFormat="1" ht="12.75" customHeight="1">
      <c r="A1297" s="16"/>
      <c r="B1297" s="16"/>
      <c r="C1297" s="16" t="s">
        <v>54</v>
      </c>
      <c r="D1297" s="191"/>
      <c r="E1297" s="191"/>
      <c r="F1297" s="191"/>
      <c r="G1297" s="191"/>
      <c r="H1297" s="191"/>
      <c r="I1297" s="60" t="e">
        <f>SUMIF(#REF!,$C1297,#REF!)</f>
        <v>#REF!</v>
      </c>
      <c r="J1297" s="60" t="e">
        <f>SUMIF(#REF!,$C1297,#REF!)</f>
        <v>#REF!</v>
      </c>
      <c r="K1297" s="60" t="e">
        <f>SUMIF(#REF!,$C1297,#REF!)</f>
        <v>#REF!</v>
      </c>
      <c r="L1297" s="60" t="e">
        <f>SUMIF(#REF!,$C1297,#REF!)</f>
        <v>#REF!</v>
      </c>
      <c r="M1297" s="60" t="e">
        <f>SUMIF(#REF!,$C1297,#REF!)</f>
        <v>#REF!</v>
      </c>
      <c r="N1297" s="60" t="e">
        <f>SUMIF(#REF!,$C1297,#REF!)</f>
        <v>#REF!</v>
      </c>
    </row>
    <row r="1298" spans="1:14" s="34" customFormat="1" ht="14.25" customHeight="1">
      <c r="A1298" s="16"/>
      <c r="B1298" s="16"/>
      <c r="C1298" s="16"/>
      <c r="D1298" s="191"/>
      <c r="E1298" s="191"/>
      <c r="F1298" s="191"/>
      <c r="G1298" s="191"/>
      <c r="H1298" s="191"/>
      <c r="I1298" s="190" t="s">
        <v>15</v>
      </c>
      <c r="J1298" s="190"/>
      <c r="K1298" s="190"/>
      <c r="L1298" s="190"/>
      <c r="M1298" s="190"/>
      <c r="N1298" s="190"/>
    </row>
    <row r="1299" spans="1:14" s="19" customFormat="1" ht="16.5" customHeight="1">
      <c r="A1299" s="16"/>
      <c r="B1299" s="16"/>
      <c r="C1299" s="16"/>
      <c r="D1299" s="191"/>
      <c r="E1299" s="191"/>
      <c r="F1299" s="191"/>
      <c r="G1299" s="191"/>
      <c r="H1299" s="191"/>
      <c r="I1299" s="55" t="e">
        <f aca="true" t="shared" si="211" ref="I1299:N1299">I1295+I1297</f>
        <v>#REF!</v>
      </c>
      <c r="J1299" s="55" t="e">
        <f t="shared" si="211"/>
        <v>#REF!</v>
      </c>
      <c r="K1299" s="55" t="e">
        <f t="shared" si="211"/>
        <v>#REF!</v>
      </c>
      <c r="L1299" s="55" t="e">
        <f t="shared" si="211"/>
        <v>#REF!</v>
      </c>
      <c r="M1299" s="55" t="e">
        <f t="shared" si="211"/>
        <v>#REF!</v>
      </c>
      <c r="N1299" s="55" t="e">
        <f t="shared" si="211"/>
        <v>#REF!</v>
      </c>
    </row>
    <row r="1300" spans="1:14" s="34" customFormat="1" ht="15" customHeight="1">
      <c r="A1300" s="16"/>
      <c r="B1300" s="16"/>
      <c r="C1300" s="16"/>
      <c r="D1300" s="191" t="s">
        <v>98</v>
      </c>
      <c r="E1300" s="191"/>
      <c r="F1300" s="191"/>
      <c r="G1300" s="191"/>
      <c r="H1300" s="191"/>
      <c r="I1300" s="132" t="s">
        <v>47</v>
      </c>
      <c r="J1300" s="132"/>
      <c r="K1300" s="132"/>
      <c r="L1300" s="132"/>
      <c r="M1300" s="132"/>
      <c r="N1300" s="132"/>
    </row>
    <row r="1301" spans="1:14" s="34" customFormat="1" ht="16.5" customHeight="1">
      <c r="A1301" s="16"/>
      <c r="B1301" s="16"/>
      <c r="C1301" s="16"/>
      <c r="D1301" s="191"/>
      <c r="E1301" s="191"/>
      <c r="F1301" s="191"/>
      <c r="G1301" s="191"/>
      <c r="H1301" s="191"/>
      <c r="I1301" s="2">
        <v>6056580</v>
      </c>
      <c r="J1301" s="5">
        <v>1573449</v>
      </c>
      <c r="K1301" s="5"/>
      <c r="L1301" s="5"/>
      <c r="M1301" s="5"/>
      <c r="N1301" s="5">
        <f>I1301+J1301+K1301+L1301+M1301</f>
        <v>7630029</v>
      </c>
    </row>
    <row r="1302" spans="1:14" s="34" customFormat="1" ht="16.5" customHeight="1">
      <c r="A1302" s="16"/>
      <c r="B1302" s="16"/>
      <c r="C1302" s="16"/>
      <c r="D1302" s="191"/>
      <c r="E1302" s="191"/>
      <c r="F1302" s="191"/>
      <c r="G1302" s="191"/>
      <c r="H1302" s="191"/>
      <c r="I1302" s="189" t="s">
        <v>14</v>
      </c>
      <c r="J1302" s="189"/>
      <c r="K1302" s="189"/>
      <c r="L1302" s="189"/>
      <c r="M1302" s="189"/>
      <c r="N1302" s="189"/>
    </row>
    <row r="1303" spans="1:14" s="34" customFormat="1" ht="12.75" customHeight="1">
      <c r="A1303" s="16"/>
      <c r="B1303" s="16"/>
      <c r="C1303" s="16" t="s">
        <v>55</v>
      </c>
      <c r="D1303" s="191"/>
      <c r="E1303" s="191"/>
      <c r="F1303" s="191"/>
      <c r="G1303" s="191"/>
      <c r="H1303" s="191"/>
      <c r="I1303" s="60" t="e">
        <f>SUMIF(#REF!,$C1303,#REF!)</f>
        <v>#REF!</v>
      </c>
      <c r="J1303" s="60" t="e">
        <f>SUMIF(#REF!,$C1303,#REF!)</f>
        <v>#REF!</v>
      </c>
      <c r="K1303" s="60" t="e">
        <f>SUMIF(#REF!,$C1303,#REF!)</f>
        <v>#REF!</v>
      </c>
      <c r="L1303" s="60" t="e">
        <f>SUMIF(#REF!,$C1303,#REF!)</f>
        <v>#REF!</v>
      </c>
      <c r="M1303" s="60" t="e">
        <f>SUMIF(#REF!,$C1303,#REF!)</f>
        <v>#REF!</v>
      </c>
      <c r="N1303" s="60" t="e">
        <f>SUMIF(#REF!,$C1303,#REF!)</f>
        <v>#REF!</v>
      </c>
    </row>
    <row r="1304" spans="1:14" s="34" customFormat="1" ht="14.25" customHeight="1">
      <c r="A1304" s="16"/>
      <c r="B1304" s="16"/>
      <c r="C1304" s="16"/>
      <c r="D1304" s="191"/>
      <c r="E1304" s="191"/>
      <c r="F1304" s="191"/>
      <c r="G1304" s="191"/>
      <c r="H1304" s="191"/>
      <c r="I1304" s="190" t="s">
        <v>15</v>
      </c>
      <c r="J1304" s="190"/>
      <c r="K1304" s="190"/>
      <c r="L1304" s="190"/>
      <c r="M1304" s="190"/>
      <c r="N1304" s="190"/>
    </row>
    <row r="1305" spans="1:14" s="19" customFormat="1" ht="16.5" customHeight="1">
      <c r="A1305" s="16"/>
      <c r="B1305" s="16"/>
      <c r="C1305" s="16"/>
      <c r="D1305" s="191"/>
      <c r="E1305" s="191"/>
      <c r="F1305" s="191"/>
      <c r="G1305" s="191"/>
      <c r="H1305" s="191"/>
      <c r="I1305" s="55" t="e">
        <f aca="true" t="shared" si="212" ref="I1305:N1305">I1301+I1303</f>
        <v>#REF!</v>
      </c>
      <c r="J1305" s="55" t="e">
        <f t="shared" si="212"/>
        <v>#REF!</v>
      </c>
      <c r="K1305" s="55" t="e">
        <f t="shared" si="212"/>
        <v>#REF!</v>
      </c>
      <c r="L1305" s="55" t="e">
        <f t="shared" si="212"/>
        <v>#REF!</v>
      </c>
      <c r="M1305" s="55" t="e">
        <f t="shared" si="212"/>
        <v>#REF!</v>
      </c>
      <c r="N1305" s="55" t="e">
        <f t="shared" si="212"/>
        <v>#REF!</v>
      </c>
    </row>
    <row r="1306" spans="1:14" s="34" customFormat="1" ht="15" customHeight="1">
      <c r="A1306" s="16"/>
      <c r="B1306" s="16"/>
      <c r="C1306" s="16"/>
      <c r="D1306" s="191" t="s">
        <v>31</v>
      </c>
      <c r="E1306" s="191"/>
      <c r="F1306" s="191"/>
      <c r="G1306" s="191"/>
      <c r="H1306" s="191"/>
      <c r="I1306" s="132" t="s">
        <v>47</v>
      </c>
      <c r="J1306" s="132"/>
      <c r="K1306" s="132"/>
      <c r="L1306" s="132"/>
      <c r="M1306" s="132"/>
      <c r="N1306" s="132"/>
    </row>
    <row r="1307" spans="1:14" s="34" customFormat="1" ht="16.5" customHeight="1">
      <c r="A1307" s="16"/>
      <c r="B1307" s="16"/>
      <c r="C1307" s="16"/>
      <c r="D1307" s="191"/>
      <c r="E1307" s="191"/>
      <c r="F1307" s="191"/>
      <c r="G1307" s="191"/>
      <c r="H1307" s="191"/>
      <c r="I1307" s="2">
        <v>1010000</v>
      </c>
      <c r="J1307" s="5">
        <v>2000000</v>
      </c>
      <c r="K1307" s="5">
        <v>500000</v>
      </c>
      <c r="L1307" s="5">
        <v>3690000</v>
      </c>
      <c r="M1307" s="5"/>
      <c r="N1307" s="5">
        <f>I1307+J1307+K1307+L1307+M1307</f>
        <v>7200000</v>
      </c>
    </row>
    <row r="1308" spans="1:14" s="34" customFormat="1" ht="16.5" customHeight="1">
      <c r="A1308" s="16"/>
      <c r="B1308" s="16"/>
      <c r="C1308" s="16"/>
      <c r="D1308" s="191"/>
      <c r="E1308" s="191"/>
      <c r="F1308" s="191"/>
      <c r="G1308" s="191"/>
      <c r="H1308" s="191"/>
      <c r="I1308" s="189" t="s">
        <v>14</v>
      </c>
      <c r="J1308" s="189"/>
      <c r="K1308" s="189"/>
      <c r="L1308" s="189"/>
      <c r="M1308" s="189"/>
      <c r="N1308" s="189"/>
    </row>
    <row r="1309" spans="1:14" s="34" customFormat="1" ht="12.75" customHeight="1">
      <c r="A1309" s="16"/>
      <c r="B1309" s="16"/>
      <c r="C1309" s="16" t="s">
        <v>56</v>
      </c>
      <c r="D1309" s="191"/>
      <c r="E1309" s="191"/>
      <c r="F1309" s="191"/>
      <c r="G1309" s="191"/>
      <c r="H1309" s="191"/>
      <c r="I1309" s="60" t="e">
        <f>SUMIF(#REF!,$C1309,#REF!)</f>
        <v>#REF!</v>
      </c>
      <c r="J1309" s="60" t="e">
        <f>SUMIF(#REF!,$C1309,#REF!)</f>
        <v>#REF!</v>
      </c>
      <c r="K1309" s="60" t="e">
        <f>SUMIF(#REF!,$C1309,#REF!)</f>
        <v>#REF!</v>
      </c>
      <c r="L1309" s="60" t="e">
        <f>SUMIF(#REF!,$C1309,#REF!)</f>
        <v>#REF!</v>
      </c>
      <c r="M1309" s="60" t="e">
        <f>SUMIF(#REF!,$C1309,#REF!)</f>
        <v>#REF!</v>
      </c>
      <c r="N1309" s="60" t="e">
        <f>SUMIF(#REF!,$C1309,#REF!)</f>
        <v>#REF!</v>
      </c>
    </row>
    <row r="1310" spans="1:14" s="34" customFormat="1" ht="14.25" customHeight="1">
      <c r="A1310" s="16"/>
      <c r="B1310" s="16"/>
      <c r="C1310" s="16"/>
      <c r="D1310" s="191"/>
      <c r="E1310" s="191"/>
      <c r="F1310" s="191"/>
      <c r="G1310" s="191"/>
      <c r="H1310" s="191"/>
      <c r="I1310" s="190" t="s">
        <v>15</v>
      </c>
      <c r="J1310" s="190"/>
      <c r="K1310" s="190"/>
      <c r="L1310" s="190"/>
      <c r="M1310" s="190"/>
      <c r="N1310" s="190"/>
    </row>
    <row r="1311" spans="1:14" s="19" customFormat="1" ht="16.5" customHeight="1">
      <c r="A1311" s="16"/>
      <c r="B1311" s="16"/>
      <c r="C1311" s="16"/>
      <c r="D1311" s="191"/>
      <c r="E1311" s="191"/>
      <c r="F1311" s="191"/>
      <c r="G1311" s="191"/>
      <c r="H1311" s="191"/>
      <c r="I1311" s="55" t="e">
        <f aca="true" t="shared" si="213" ref="I1311:N1311">I1307+I1309</f>
        <v>#REF!</v>
      </c>
      <c r="J1311" s="55" t="e">
        <f t="shared" si="213"/>
        <v>#REF!</v>
      </c>
      <c r="K1311" s="55" t="e">
        <f t="shared" si="213"/>
        <v>#REF!</v>
      </c>
      <c r="L1311" s="55" t="e">
        <f t="shared" si="213"/>
        <v>#REF!</v>
      </c>
      <c r="M1311" s="55" t="e">
        <f t="shared" si="213"/>
        <v>#REF!</v>
      </c>
      <c r="N1311" s="55" t="e">
        <f t="shared" si="213"/>
        <v>#REF!</v>
      </c>
    </row>
    <row r="1312" spans="1:14" s="34" customFormat="1" ht="15" customHeight="1">
      <c r="A1312" s="16"/>
      <c r="B1312" s="16"/>
      <c r="C1312" s="16"/>
      <c r="D1312" s="191" t="s">
        <v>32</v>
      </c>
      <c r="E1312" s="191"/>
      <c r="F1312" s="191"/>
      <c r="G1312" s="191"/>
      <c r="H1312" s="191"/>
      <c r="I1312" s="132" t="s">
        <v>47</v>
      </c>
      <c r="J1312" s="132"/>
      <c r="K1312" s="132"/>
      <c r="L1312" s="132"/>
      <c r="M1312" s="132"/>
      <c r="N1312" s="132"/>
    </row>
    <row r="1313" spans="1:14" s="34" customFormat="1" ht="16.5" customHeight="1">
      <c r="A1313" s="16"/>
      <c r="B1313" s="16"/>
      <c r="C1313" s="16"/>
      <c r="D1313" s="191"/>
      <c r="E1313" s="191"/>
      <c r="F1313" s="191"/>
      <c r="G1313" s="191"/>
      <c r="H1313" s="191"/>
      <c r="I1313" s="2"/>
      <c r="J1313" s="5"/>
      <c r="K1313" s="5"/>
      <c r="L1313" s="5"/>
      <c r="M1313" s="5"/>
      <c r="N1313" s="5">
        <f>I1313+J1313+K1313+L1313+M1313</f>
        <v>0</v>
      </c>
    </row>
    <row r="1314" spans="1:14" s="34" customFormat="1" ht="16.5" customHeight="1">
      <c r="A1314" s="16"/>
      <c r="B1314" s="16"/>
      <c r="C1314" s="16"/>
      <c r="D1314" s="191"/>
      <c r="E1314" s="191"/>
      <c r="F1314" s="191"/>
      <c r="G1314" s="191"/>
      <c r="H1314" s="191"/>
      <c r="I1314" s="189" t="s">
        <v>14</v>
      </c>
      <c r="J1314" s="189"/>
      <c r="K1314" s="189"/>
      <c r="L1314" s="189"/>
      <c r="M1314" s="189"/>
      <c r="N1314" s="189"/>
    </row>
    <row r="1315" spans="1:14" s="34" customFormat="1" ht="12.75" customHeight="1">
      <c r="A1315" s="16"/>
      <c r="B1315" s="16"/>
      <c r="C1315" s="16" t="s">
        <v>57</v>
      </c>
      <c r="D1315" s="191"/>
      <c r="E1315" s="191"/>
      <c r="F1315" s="191"/>
      <c r="G1315" s="191"/>
      <c r="H1315" s="191"/>
      <c r="I1315" s="60" t="e">
        <f>SUMIF(#REF!,$C1315,#REF!)</f>
        <v>#REF!</v>
      </c>
      <c r="J1315" s="60" t="e">
        <f>SUMIF(#REF!,$C1315,#REF!)</f>
        <v>#REF!</v>
      </c>
      <c r="K1315" s="60" t="e">
        <f>SUMIF(#REF!,$C1315,#REF!)</f>
        <v>#REF!</v>
      </c>
      <c r="L1315" s="60" t="e">
        <f>SUMIF(#REF!,$C1315,#REF!)</f>
        <v>#REF!</v>
      </c>
      <c r="M1315" s="60" t="e">
        <f>SUMIF(#REF!,$C1315,#REF!)</f>
        <v>#REF!</v>
      </c>
      <c r="N1315" s="60" t="e">
        <f>SUMIF(#REF!,$C1315,#REF!)</f>
        <v>#REF!</v>
      </c>
    </row>
    <row r="1316" spans="1:14" s="34" customFormat="1" ht="14.25" customHeight="1">
      <c r="A1316" s="16"/>
      <c r="B1316" s="16"/>
      <c r="C1316" s="16"/>
      <c r="D1316" s="191"/>
      <c r="E1316" s="191"/>
      <c r="F1316" s="191"/>
      <c r="G1316" s="191"/>
      <c r="H1316" s="191"/>
      <c r="I1316" s="190" t="s">
        <v>15</v>
      </c>
      <c r="J1316" s="190"/>
      <c r="K1316" s="190"/>
      <c r="L1316" s="190"/>
      <c r="M1316" s="190"/>
      <c r="N1316" s="190"/>
    </row>
    <row r="1317" spans="1:14" s="19" customFormat="1" ht="16.5" customHeight="1">
      <c r="A1317" s="16"/>
      <c r="B1317" s="16"/>
      <c r="C1317" s="16"/>
      <c r="D1317" s="191"/>
      <c r="E1317" s="191"/>
      <c r="F1317" s="191"/>
      <c r="G1317" s="191"/>
      <c r="H1317" s="191"/>
      <c r="I1317" s="55" t="e">
        <f aca="true" t="shared" si="214" ref="I1317:N1317">I1313+I1315</f>
        <v>#REF!</v>
      </c>
      <c r="J1317" s="55" t="e">
        <f t="shared" si="214"/>
        <v>#REF!</v>
      </c>
      <c r="K1317" s="55" t="e">
        <f t="shared" si="214"/>
        <v>#REF!</v>
      </c>
      <c r="L1317" s="55" t="e">
        <f t="shared" si="214"/>
        <v>#REF!</v>
      </c>
      <c r="M1317" s="55" t="e">
        <f t="shared" si="214"/>
        <v>#REF!</v>
      </c>
      <c r="N1317" s="55" t="e">
        <f t="shared" si="214"/>
        <v>#REF!</v>
      </c>
    </row>
    <row r="1318" spans="1:14" s="34" customFormat="1" ht="15" customHeight="1">
      <c r="A1318" s="16"/>
      <c r="B1318" s="16"/>
      <c r="C1318" s="16"/>
      <c r="D1318" s="191" t="s">
        <v>33</v>
      </c>
      <c r="E1318" s="191"/>
      <c r="F1318" s="191"/>
      <c r="G1318" s="191"/>
      <c r="H1318" s="191"/>
      <c r="I1318" s="132" t="s">
        <v>47</v>
      </c>
      <c r="J1318" s="132"/>
      <c r="K1318" s="132"/>
      <c r="L1318" s="132"/>
      <c r="M1318" s="132"/>
      <c r="N1318" s="132"/>
    </row>
    <row r="1319" spans="1:14" s="34" customFormat="1" ht="16.5" customHeight="1">
      <c r="A1319" s="16"/>
      <c r="B1319" s="16"/>
      <c r="C1319" s="16"/>
      <c r="D1319" s="191"/>
      <c r="E1319" s="191"/>
      <c r="F1319" s="191"/>
      <c r="G1319" s="191"/>
      <c r="H1319" s="191"/>
      <c r="I1319" s="2">
        <v>16300000</v>
      </c>
      <c r="J1319" s="5">
        <v>8210879</v>
      </c>
      <c r="K1319" s="5">
        <v>6053000</v>
      </c>
      <c r="L1319" s="5">
        <v>1000000</v>
      </c>
      <c r="M1319" s="5"/>
      <c r="N1319" s="5">
        <f>I1319+J1319+K1319+L1319+M1319</f>
        <v>31563879</v>
      </c>
    </row>
    <row r="1320" spans="1:14" s="34" customFormat="1" ht="16.5" customHeight="1">
      <c r="A1320" s="16"/>
      <c r="B1320" s="16"/>
      <c r="C1320" s="16"/>
      <c r="D1320" s="191"/>
      <c r="E1320" s="191"/>
      <c r="F1320" s="191"/>
      <c r="G1320" s="191"/>
      <c r="H1320" s="191"/>
      <c r="I1320" s="189" t="s">
        <v>14</v>
      </c>
      <c r="J1320" s="189"/>
      <c r="K1320" s="189"/>
      <c r="L1320" s="189"/>
      <c r="M1320" s="189"/>
      <c r="N1320" s="189"/>
    </row>
    <row r="1321" spans="1:14" s="34" customFormat="1" ht="12.75" customHeight="1">
      <c r="A1321" s="16"/>
      <c r="B1321" s="16"/>
      <c r="C1321" s="16" t="s">
        <v>58</v>
      </c>
      <c r="D1321" s="191"/>
      <c r="E1321" s="191"/>
      <c r="F1321" s="191"/>
      <c r="G1321" s="191"/>
      <c r="H1321" s="191"/>
      <c r="I1321" s="60" t="e">
        <f>SUMIF(#REF!,$C1321,#REF!)</f>
        <v>#REF!</v>
      </c>
      <c r="J1321" s="60" t="e">
        <f>SUMIF(#REF!,$C1321,#REF!)</f>
        <v>#REF!</v>
      </c>
      <c r="K1321" s="60" t="e">
        <f>SUMIF(#REF!,$C1321,#REF!)</f>
        <v>#REF!</v>
      </c>
      <c r="L1321" s="60" t="e">
        <f>SUMIF(#REF!,$C1321,#REF!)</f>
        <v>#REF!</v>
      </c>
      <c r="M1321" s="60" t="e">
        <f>SUMIF(#REF!,$C1321,#REF!)</f>
        <v>#REF!</v>
      </c>
      <c r="N1321" s="60" t="e">
        <f>SUMIF(#REF!,$C1321,#REF!)</f>
        <v>#REF!</v>
      </c>
    </row>
    <row r="1322" spans="1:14" s="34" customFormat="1" ht="14.25" customHeight="1">
      <c r="A1322" s="16"/>
      <c r="B1322" s="16"/>
      <c r="C1322" s="16"/>
      <c r="D1322" s="191"/>
      <c r="E1322" s="191"/>
      <c r="F1322" s="191"/>
      <c r="G1322" s="191"/>
      <c r="H1322" s="191"/>
      <c r="I1322" s="190" t="s">
        <v>15</v>
      </c>
      <c r="J1322" s="190"/>
      <c r="K1322" s="190"/>
      <c r="L1322" s="190"/>
      <c r="M1322" s="190"/>
      <c r="N1322" s="190"/>
    </row>
    <row r="1323" spans="1:14" s="19" customFormat="1" ht="16.5" customHeight="1">
      <c r="A1323" s="16"/>
      <c r="B1323" s="16"/>
      <c r="C1323" s="16"/>
      <c r="D1323" s="191"/>
      <c r="E1323" s="191"/>
      <c r="F1323" s="191"/>
      <c r="G1323" s="191"/>
      <c r="H1323" s="191"/>
      <c r="I1323" s="55" t="e">
        <f aca="true" t="shared" si="215" ref="I1323:N1323">I1319+I1321</f>
        <v>#REF!</v>
      </c>
      <c r="J1323" s="55" t="e">
        <f t="shared" si="215"/>
        <v>#REF!</v>
      </c>
      <c r="K1323" s="55" t="e">
        <f t="shared" si="215"/>
        <v>#REF!</v>
      </c>
      <c r="L1323" s="55" t="e">
        <f t="shared" si="215"/>
        <v>#REF!</v>
      </c>
      <c r="M1323" s="55" t="e">
        <f t="shared" si="215"/>
        <v>#REF!</v>
      </c>
      <c r="N1323" s="55" t="e">
        <f t="shared" si="215"/>
        <v>#REF!</v>
      </c>
    </row>
    <row r="1324" spans="1:14" s="34" customFormat="1" ht="15" customHeight="1">
      <c r="A1324" s="16"/>
      <c r="B1324" s="16"/>
      <c r="C1324" s="16"/>
      <c r="D1324" s="191" t="s">
        <v>34</v>
      </c>
      <c r="E1324" s="191"/>
      <c r="F1324" s="191"/>
      <c r="G1324" s="191"/>
      <c r="H1324" s="191"/>
      <c r="I1324" s="132" t="s">
        <v>47</v>
      </c>
      <c r="J1324" s="132"/>
      <c r="K1324" s="132"/>
      <c r="L1324" s="132"/>
      <c r="M1324" s="132"/>
      <c r="N1324" s="132"/>
    </row>
    <row r="1325" spans="1:14" s="34" customFormat="1" ht="16.5" customHeight="1">
      <c r="A1325" s="16"/>
      <c r="B1325" s="16"/>
      <c r="C1325" s="16"/>
      <c r="D1325" s="191"/>
      <c r="E1325" s="191"/>
      <c r="F1325" s="191"/>
      <c r="G1325" s="191"/>
      <c r="H1325" s="191"/>
      <c r="I1325" s="2"/>
      <c r="J1325" s="5"/>
      <c r="K1325" s="5"/>
      <c r="L1325" s="5"/>
      <c r="M1325" s="5"/>
      <c r="N1325" s="5">
        <f>I1325+J1325+K1325+L1325+M1325</f>
        <v>0</v>
      </c>
    </row>
    <row r="1326" spans="1:14" s="34" customFormat="1" ht="16.5" customHeight="1">
      <c r="A1326" s="16"/>
      <c r="B1326" s="16"/>
      <c r="C1326" s="16"/>
      <c r="D1326" s="191"/>
      <c r="E1326" s="191"/>
      <c r="F1326" s="191"/>
      <c r="G1326" s="191"/>
      <c r="H1326" s="191"/>
      <c r="I1326" s="189" t="s">
        <v>14</v>
      </c>
      <c r="J1326" s="189"/>
      <c r="K1326" s="189"/>
      <c r="L1326" s="189"/>
      <c r="M1326" s="189"/>
      <c r="N1326" s="189"/>
    </row>
    <row r="1327" spans="1:14" s="34" customFormat="1" ht="12.75" customHeight="1">
      <c r="A1327" s="16"/>
      <c r="B1327" s="16"/>
      <c r="C1327" s="16" t="s">
        <v>49</v>
      </c>
      <c r="D1327" s="191"/>
      <c r="E1327" s="191"/>
      <c r="F1327" s="191"/>
      <c r="G1327" s="191"/>
      <c r="H1327" s="191"/>
      <c r="I1327" s="60" t="e">
        <f>SUMIF(#REF!,$C1327,#REF!)</f>
        <v>#REF!</v>
      </c>
      <c r="J1327" s="60" t="e">
        <f>SUMIF(#REF!,$C1327,#REF!)</f>
        <v>#REF!</v>
      </c>
      <c r="K1327" s="60" t="e">
        <f>SUMIF(#REF!,$C1327,#REF!)</f>
        <v>#REF!</v>
      </c>
      <c r="L1327" s="60" t="e">
        <f>SUMIF(#REF!,$C1327,#REF!)</f>
        <v>#REF!</v>
      </c>
      <c r="M1327" s="60" t="e">
        <f>SUMIF(#REF!,$C1327,#REF!)</f>
        <v>#REF!</v>
      </c>
      <c r="N1327" s="60" t="e">
        <f>SUMIF(#REF!,$C1327,#REF!)</f>
        <v>#REF!</v>
      </c>
    </row>
    <row r="1328" spans="1:14" s="34" customFormat="1" ht="14.25" customHeight="1">
      <c r="A1328" s="16"/>
      <c r="B1328" s="16"/>
      <c r="C1328" s="16"/>
      <c r="D1328" s="191"/>
      <c r="E1328" s="191"/>
      <c r="F1328" s="191"/>
      <c r="G1328" s="191"/>
      <c r="H1328" s="191"/>
      <c r="I1328" s="190" t="s">
        <v>15</v>
      </c>
      <c r="J1328" s="190"/>
      <c r="K1328" s="190"/>
      <c r="L1328" s="190"/>
      <c r="M1328" s="190"/>
      <c r="N1328" s="190"/>
    </row>
    <row r="1329" spans="1:14" s="19" customFormat="1" ht="16.5" customHeight="1">
      <c r="A1329" s="16"/>
      <c r="B1329" s="16"/>
      <c r="C1329" s="16"/>
      <c r="D1329" s="191"/>
      <c r="E1329" s="191"/>
      <c r="F1329" s="191"/>
      <c r="G1329" s="191"/>
      <c r="H1329" s="191"/>
      <c r="I1329" s="55" t="e">
        <f aca="true" t="shared" si="216" ref="I1329:N1329">I1325+I1327</f>
        <v>#REF!</v>
      </c>
      <c r="J1329" s="55" t="e">
        <f t="shared" si="216"/>
        <v>#REF!</v>
      </c>
      <c r="K1329" s="55" t="e">
        <f t="shared" si="216"/>
        <v>#REF!</v>
      </c>
      <c r="L1329" s="55" t="e">
        <f t="shared" si="216"/>
        <v>#REF!</v>
      </c>
      <c r="M1329" s="55" t="e">
        <f t="shared" si="216"/>
        <v>#REF!</v>
      </c>
      <c r="N1329" s="55" t="e">
        <f t="shared" si="216"/>
        <v>#REF!</v>
      </c>
    </row>
    <row r="1330" spans="1:14" s="34" customFormat="1" ht="15" customHeight="1">
      <c r="A1330" s="16"/>
      <c r="B1330" s="16"/>
      <c r="C1330" s="16"/>
      <c r="D1330" s="191" t="s">
        <v>35</v>
      </c>
      <c r="E1330" s="191"/>
      <c r="F1330" s="191"/>
      <c r="G1330" s="191"/>
      <c r="H1330" s="191"/>
      <c r="I1330" s="132" t="s">
        <v>47</v>
      </c>
      <c r="J1330" s="132"/>
      <c r="K1330" s="132"/>
      <c r="L1330" s="132"/>
      <c r="M1330" s="132"/>
      <c r="N1330" s="132"/>
    </row>
    <row r="1331" spans="1:14" s="34" customFormat="1" ht="16.5" customHeight="1">
      <c r="A1331" s="16"/>
      <c r="B1331" s="16"/>
      <c r="C1331" s="16"/>
      <c r="D1331" s="191"/>
      <c r="E1331" s="191"/>
      <c r="F1331" s="191"/>
      <c r="G1331" s="191"/>
      <c r="H1331" s="191"/>
      <c r="I1331" s="2">
        <v>85000</v>
      </c>
      <c r="J1331" s="5"/>
      <c r="K1331" s="5"/>
      <c r="L1331" s="5"/>
      <c r="M1331" s="5"/>
      <c r="N1331" s="5">
        <f>I1331+J1331+K1331+L1331+M1331</f>
        <v>85000</v>
      </c>
    </row>
    <row r="1332" spans="1:14" s="34" customFormat="1" ht="16.5" customHeight="1">
      <c r="A1332" s="16"/>
      <c r="B1332" s="16"/>
      <c r="C1332" s="16"/>
      <c r="D1332" s="191"/>
      <c r="E1332" s="191"/>
      <c r="F1332" s="191"/>
      <c r="G1332" s="191"/>
      <c r="H1332" s="191"/>
      <c r="I1332" s="189" t="s">
        <v>14</v>
      </c>
      <c r="J1332" s="189"/>
      <c r="K1332" s="189"/>
      <c r="L1332" s="189"/>
      <c r="M1332" s="189"/>
      <c r="N1332" s="189"/>
    </row>
    <row r="1333" spans="1:14" s="34" customFormat="1" ht="12.75" customHeight="1">
      <c r="A1333" s="16"/>
      <c r="B1333" s="16"/>
      <c r="C1333" s="16" t="s">
        <v>59</v>
      </c>
      <c r="D1333" s="191"/>
      <c r="E1333" s="191"/>
      <c r="F1333" s="191"/>
      <c r="G1333" s="191"/>
      <c r="H1333" s="191"/>
      <c r="I1333" s="60" t="e">
        <f>SUMIF(#REF!,$C1333,#REF!)</f>
        <v>#REF!</v>
      </c>
      <c r="J1333" s="60" t="e">
        <f>SUMIF(#REF!,$C1333,#REF!)</f>
        <v>#REF!</v>
      </c>
      <c r="K1333" s="60" t="e">
        <f>SUMIF(#REF!,$C1333,#REF!)</f>
        <v>#REF!</v>
      </c>
      <c r="L1333" s="60" t="e">
        <f>SUMIF(#REF!,$C1333,#REF!)</f>
        <v>#REF!</v>
      </c>
      <c r="M1333" s="60" t="e">
        <f>SUMIF(#REF!,$C1333,#REF!)</f>
        <v>#REF!</v>
      </c>
      <c r="N1333" s="60" t="e">
        <f>SUMIF(#REF!,$C1333,#REF!)</f>
        <v>#REF!</v>
      </c>
    </row>
    <row r="1334" spans="1:14" s="34" customFormat="1" ht="14.25" customHeight="1">
      <c r="A1334" s="16"/>
      <c r="B1334" s="16"/>
      <c r="C1334" s="16"/>
      <c r="D1334" s="191"/>
      <c r="E1334" s="191"/>
      <c r="F1334" s="191"/>
      <c r="G1334" s="191"/>
      <c r="H1334" s="191"/>
      <c r="I1334" s="190" t="s">
        <v>15</v>
      </c>
      <c r="J1334" s="190"/>
      <c r="K1334" s="190"/>
      <c r="L1334" s="190"/>
      <c r="M1334" s="190"/>
      <c r="N1334" s="190"/>
    </row>
    <row r="1335" spans="1:14" s="19" customFormat="1" ht="16.5" customHeight="1">
      <c r="A1335" s="16"/>
      <c r="B1335" s="16"/>
      <c r="C1335" s="16"/>
      <c r="D1335" s="191"/>
      <c r="E1335" s="191"/>
      <c r="F1335" s="191"/>
      <c r="G1335" s="191"/>
      <c r="H1335" s="191"/>
      <c r="I1335" s="55" t="e">
        <f aca="true" t="shared" si="217" ref="I1335:N1335">I1331+I1333</f>
        <v>#REF!</v>
      </c>
      <c r="J1335" s="55" t="e">
        <f t="shared" si="217"/>
        <v>#REF!</v>
      </c>
      <c r="K1335" s="55" t="e">
        <f t="shared" si="217"/>
        <v>#REF!</v>
      </c>
      <c r="L1335" s="55" t="e">
        <f t="shared" si="217"/>
        <v>#REF!</v>
      </c>
      <c r="M1335" s="55" t="e">
        <f t="shared" si="217"/>
        <v>#REF!</v>
      </c>
      <c r="N1335" s="55" t="e">
        <f t="shared" si="217"/>
        <v>#REF!</v>
      </c>
    </row>
    <row r="1336" spans="1:14" s="19" customFormat="1" ht="27" customHeight="1">
      <c r="A1336" s="16"/>
      <c r="B1336" s="16"/>
      <c r="C1336" s="16"/>
      <c r="D1336" s="192" t="s">
        <v>87</v>
      </c>
      <c r="E1336" s="192"/>
      <c r="F1336" s="192"/>
      <c r="G1336" s="192"/>
      <c r="H1336" s="192"/>
      <c r="I1336" s="192"/>
      <c r="J1336" s="192"/>
      <c r="K1336" s="192"/>
      <c r="L1336" s="192"/>
      <c r="M1336" s="192"/>
      <c r="N1336" s="192"/>
    </row>
    <row r="1337" spans="1:14" s="34" customFormat="1" ht="15" customHeight="1">
      <c r="A1337" s="16"/>
      <c r="B1337" s="16"/>
      <c r="C1337" s="16"/>
      <c r="D1337" s="191" t="s">
        <v>92</v>
      </c>
      <c r="E1337" s="191"/>
      <c r="F1337" s="191"/>
      <c r="G1337" s="191"/>
      <c r="H1337" s="191"/>
      <c r="I1337" s="132" t="s">
        <v>47</v>
      </c>
      <c r="J1337" s="132"/>
      <c r="K1337" s="132"/>
      <c r="L1337" s="132"/>
      <c r="M1337" s="132"/>
      <c r="N1337" s="132"/>
    </row>
    <row r="1338" spans="1:14" s="34" customFormat="1" ht="16.5" customHeight="1">
      <c r="A1338" s="16"/>
      <c r="B1338" s="16"/>
      <c r="C1338" s="16"/>
      <c r="D1338" s="191"/>
      <c r="E1338" s="191"/>
      <c r="F1338" s="191"/>
      <c r="G1338" s="191"/>
      <c r="H1338" s="191"/>
      <c r="I1338" s="2">
        <v>12775000</v>
      </c>
      <c r="J1338" s="5">
        <v>9435000</v>
      </c>
      <c r="K1338" s="5">
        <v>7566000</v>
      </c>
      <c r="L1338" s="5">
        <v>2725000</v>
      </c>
      <c r="M1338" s="5">
        <v>2650000</v>
      </c>
      <c r="N1338" s="5">
        <f>I1338+J1338+K1338+L1338+M1338</f>
        <v>35151000</v>
      </c>
    </row>
    <row r="1339" spans="1:14" s="34" customFormat="1" ht="16.5" customHeight="1">
      <c r="A1339" s="16"/>
      <c r="B1339" s="16"/>
      <c r="C1339" s="16"/>
      <c r="D1339" s="191"/>
      <c r="E1339" s="191"/>
      <c r="F1339" s="191"/>
      <c r="G1339" s="191"/>
      <c r="H1339" s="191"/>
      <c r="I1339" s="189" t="s">
        <v>14</v>
      </c>
      <c r="J1339" s="189"/>
      <c r="K1339" s="189"/>
      <c r="L1339" s="189"/>
      <c r="M1339" s="189"/>
      <c r="N1339" s="189"/>
    </row>
    <row r="1340" spans="1:14" s="34" customFormat="1" ht="12.75" customHeight="1">
      <c r="A1340" s="16"/>
      <c r="B1340" s="16"/>
      <c r="C1340" s="16" t="s">
        <v>48</v>
      </c>
      <c r="D1340" s="191"/>
      <c r="E1340" s="191"/>
      <c r="F1340" s="191"/>
      <c r="G1340" s="191"/>
      <c r="H1340" s="191"/>
      <c r="I1340" s="60" t="e">
        <f>SUMIF(#REF!,$C1340,#REF!)</f>
        <v>#REF!</v>
      </c>
      <c r="J1340" s="60" t="e">
        <f>SUMIF(#REF!,$C1340,#REF!)</f>
        <v>#REF!</v>
      </c>
      <c r="K1340" s="60" t="e">
        <f>SUMIF(#REF!,$C1340,#REF!)</f>
        <v>#REF!</v>
      </c>
      <c r="L1340" s="60" t="e">
        <f>SUMIF(#REF!,$C1340,#REF!)</f>
        <v>#REF!</v>
      </c>
      <c r="M1340" s="60" t="e">
        <f>SUMIF(#REF!,$C1340,#REF!)</f>
        <v>#REF!</v>
      </c>
      <c r="N1340" s="60" t="e">
        <f>SUMIF(#REF!,$C1340,#REF!)</f>
        <v>#REF!</v>
      </c>
    </row>
    <row r="1341" spans="1:14" s="34" customFormat="1" ht="14.25" customHeight="1">
      <c r="A1341" s="16"/>
      <c r="B1341" s="16"/>
      <c r="C1341" s="16"/>
      <c r="D1341" s="191"/>
      <c r="E1341" s="191"/>
      <c r="F1341" s="191"/>
      <c r="G1341" s="191"/>
      <c r="H1341" s="191"/>
      <c r="I1341" s="190" t="s">
        <v>15</v>
      </c>
      <c r="J1341" s="190"/>
      <c r="K1341" s="190"/>
      <c r="L1341" s="190"/>
      <c r="M1341" s="190"/>
      <c r="N1341" s="190"/>
    </row>
    <row r="1342" spans="1:14" s="19" customFormat="1" ht="16.5" customHeight="1">
      <c r="A1342" s="16"/>
      <c r="B1342" s="16"/>
      <c r="C1342" s="16"/>
      <c r="D1342" s="191"/>
      <c r="E1342" s="191"/>
      <c r="F1342" s="191"/>
      <c r="G1342" s="191"/>
      <c r="H1342" s="191"/>
      <c r="I1342" s="55" t="e">
        <f aca="true" t="shared" si="218" ref="I1342:N1342">I1338+I1340</f>
        <v>#REF!</v>
      </c>
      <c r="J1342" s="55" t="e">
        <f t="shared" si="218"/>
        <v>#REF!</v>
      </c>
      <c r="K1342" s="55" t="e">
        <f t="shared" si="218"/>
        <v>#REF!</v>
      </c>
      <c r="L1342" s="55" t="e">
        <f t="shared" si="218"/>
        <v>#REF!</v>
      </c>
      <c r="M1342" s="55" t="e">
        <f t="shared" si="218"/>
        <v>#REF!</v>
      </c>
      <c r="N1342" s="55" t="e">
        <f t="shared" si="218"/>
        <v>#REF!</v>
      </c>
    </row>
    <row r="1343" spans="1:14" s="34" customFormat="1" ht="15" customHeight="1">
      <c r="A1343" s="16"/>
      <c r="B1343" s="16"/>
      <c r="C1343" s="16"/>
      <c r="D1343" s="191" t="s">
        <v>93</v>
      </c>
      <c r="E1343" s="191"/>
      <c r="F1343" s="191"/>
      <c r="G1343" s="191"/>
      <c r="H1343" s="191"/>
      <c r="I1343" s="132" t="s">
        <v>47</v>
      </c>
      <c r="J1343" s="132"/>
      <c r="K1343" s="132"/>
      <c r="L1343" s="132"/>
      <c r="M1343" s="132"/>
      <c r="N1343" s="132"/>
    </row>
    <row r="1344" spans="1:14" s="34" customFormat="1" ht="16.5" customHeight="1">
      <c r="A1344" s="16"/>
      <c r="B1344" s="16"/>
      <c r="C1344" s="16"/>
      <c r="D1344" s="191"/>
      <c r="E1344" s="191"/>
      <c r="F1344" s="191"/>
      <c r="G1344" s="191"/>
      <c r="H1344" s="191"/>
      <c r="I1344" s="2"/>
      <c r="J1344" s="5"/>
      <c r="K1344" s="5"/>
      <c r="L1344" s="5"/>
      <c r="M1344" s="5"/>
      <c r="N1344" s="5">
        <f>I1344+J1344+K1344+L1344+M1344</f>
        <v>0</v>
      </c>
    </row>
    <row r="1345" spans="1:14" s="34" customFormat="1" ht="16.5" customHeight="1">
      <c r="A1345" s="16"/>
      <c r="B1345" s="16"/>
      <c r="C1345" s="16"/>
      <c r="D1345" s="191"/>
      <c r="E1345" s="191"/>
      <c r="F1345" s="191"/>
      <c r="G1345" s="191"/>
      <c r="H1345" s="191"/>
      <c r="I1345" s="189" t="s">
        <v>14</v>
      </c>
      <c r="J1345" s="189"/>
      <c r="K1345" s="189"/>
      <c r="L1345" s="189"/>
      <c r="M1345" s="189"/>
      <c r="N1345" s="189"/>
    </row>
    <row r="1346" spans="1:14" s="34" customFormat="1" ht="12.75" customHeight="1">
      <c r="A1346" s="16"/>
      <c r="B1346" s="16"/>
      <c r="C1346" s="16" t="s">
        <v>50</v>
      </c>
      <c r="D1346" s="191"/>
      <c r="E1346" s="191"/>
      <c r="F1346" s="191"/>
      <c r="G1346" s="191"/>
      <c r="H1346" s="191"/>
      <c r="I1346" s="60" t="e">
        <f>SUMIF(#REF!,$C1346,#REF!)</f>
        <v>#REF!</v>
      </c>
      <c r="J1346" s="60" t="e">
        <f>SUMIF(#REF!,$C1346,#REF!)</f>
        <v>#REF!</v>
      </c>
      <c r="K1346" s="60" t="e">
        <f>SUMIF(#REF!,$C1346,#REF!)</f>
        <v>#REF!</v>
      </c>
      <c r="L1346" s="60" t="e">
        <f>SUMIF(#REF!,$C1346,#REF!)</f>
        <v>#REF!</v>
      </c>
      <c r="M1346" s="60" t="e">
        <f>SUMIF(#REF!,$C1346,#REF!)</f>
        <v>#REF!</v>
      </c>
      <c r="N1346" s="60" t="e">
        <f>SUMIF(#REF!,$C1346,#REF!)</f>
        <v>#REF!</v>
      </c>
    </row>
    <row r="1347" spans="1:14" s="34" customFormat="1" ht="14.25" customHeight="1">
      <c r="A1347" s="16"/>
      <c r="B1347" s="16"/>
      <c r="C1347" s="16"/>
      <c r="D1347" s="191"/>
      <c r="E1347" s="191"/>
      <c r="F1347" s="191"/>
      <c r="G1347" s="191"/>
      <c r="H1347" s="191"/>
      <c r="I1347" s="190" t="s">
        <v>15</v>
      </c>
      <c r="J1347" s="190"/>
      <c r="K1347" s="190"/>
      <c r="L1347" s="190"/>
      <c r="M1347" s="190"/>
      <c r="N1347" s="190"/>
    </row>
    <row r="1348" spans="1:14" s="19" customFormat="1" ht="16.5" customHeight="1">
      <c r="A1348" s="16"/>
      <c r="B1348" s="16"/>
      <c r="C1348" s="16"/>
      <c r="D1348" s="191"/>
      <c r="E1348" s="191"/>
      <c r="F1348" s="191"/>
      <c r="G1348" s="191"/>
      <c r="H1348" s="191"/>
      <c r="I1348" s="55" t="e">
        <f aca="true" t="shared" si="219" ref="I1348:N1348">I1344+I1346</f>
        <v>#REF!</v>
      </c>
      <c r="J1348" s="55" t="e">
        <f t="shared" si="219"/>
        <v>#REF!</v>
      </c>
      <c r="K1348" s="55" t="e">
        <f t="shared" si="219"/>
        <v>#REF!</v>
      </c>
      <c r="L1348" s="55" t="e">
        <f t="shared" si="219"/>
        <v>#REF!</v>
      </c>
      <c r="M1348" s="55" t="e">
        <f t="shared" si="219"/>
        <v>#REF!</v>
      </c>
      <c r="N1348" s="55" t="e">
        <f t="shared" si="219"/>
        <v>#REF!</v>
      </c>
    </row>
    <row r="1349" spans="1:14" s="34" customFormat="1" ht="15" customHeight="1">
      <c r="A1349" s="16"/>
      <c r="B1349" s="16"/>
      <c r="C1349" s="16"/>
      <c r="D1349" s="191" t="s">
        <v>94</v>
      </c>
      <c r="E1349" s="191"/>
      <c r="F1349" s="191"/>
      <c r="G1349" s="191"/>
      <c r="H1349" s="191"/>
      <c r="I1349" s="132" t="s">
        <v>47</v>
      </c>
      <c r="J1349" s="132"/>
      <c r="K1349" s="132"/>
      <c r="L1349" s="132"/>
      <c r="M1349" s="132"/>
      <c r="N1349" s="132"/>
    </row>
    <row r="1350" spans="1:14" s="34" customFormat="1" ht="16.5" customHeight="1">
      <c r="A1350" s="16"/>
      <c r="B1350" s="16"/>
      <c r="C1350" s="16"/>
      <c r="D1350" s="191"/>
      <c r="E1350" s="191"/>
      <c r="F1350" s="191"/>
      <c r="G1350" s="191"/>
      <c r="H1350" s="191"/>
      <c r="I1350" s="2">
        <v>300000</v>
      </c>
      <c r="J1350" s="5">
        <v>960000</v>
      </c>
      <c r="K1350" s="5"/>
      <c r="L1350" s="5"/>
      <c r="M1350" s="5"/>
      <c r="N1350" s="5">
        <f>I1350+J1350+K1350+L1350+M1350</f>
        <v>1260000</v>
      </c>
    </row>
    <row r="1351" spans="1:14" s="34" customFormat="1" ht="16.5" customHeight="1">
      <c r="A1351" s="16"/>
      <c r="B1351" s="16"/>
      <c r="C1351" s="16"/>
      <c r="D1351" s="191"/>
      <c r="E1351" s="191"/>
      <c r="F1351" s="191"/>
      <c r="G1351" s="191"/>
      <c r="H1351" s="191"/>
      <c r="I1351" s="189" t="s">
        <v>14</v>
      </c>
      <c r="J1351" s="189"/>
      <c r="K1351" s="189"/>
      <c r="L1351" s="189"/>
      <c r="M1351" s="189"/>
      <c r="N1351" s="189"/>
    </row>
    <row r="1352" spans="1:14" s="34" customFormat="1" ht="12.75" customHeight="1">
      <c r="A1352" s="16"/>
      <c r="B1352" s="16"/>
      <c r="C1352" s="16" t="s">
        <v>51</v>
      </c>
      <c r="D1352" s="191"/>
      <c r="E1352" s="191"/>
      <c r="F1352" s="191"/>
      <c r="G1352" s="191"/>
      <c r="H1352" s="191"/>
      <c r="I1352" s="60" t="e">
        <f>SUMIF(#REF!,$C1352,#REF!)</f>
        <v>#REF!</v>
      </c>
      <c r="J1352" s="60" t="e">
        <f>SUMIF(#REF!,$C1352,#REF!)</f>
        <v>#REF!</v>
      </c>
      <c r="K1352" s="60" t="e">
        <f>SUMIF(#REF!,$C1352,#REF!)</f>
        <v>#REF!</v>
      </c>
      <c r="L1352" s="60" t="e">
        <f>SUMIF(#REF!,$C1352,#REF!)</f>
        <v>#REF!</v>
      </c>
      <c r="M1352" s="60" t="e">
        <f>SUMIF(#REF!,$C1352,#REF!)</f>
        <v>#REF!</v>
      </c>
      <c r="N1352" s="60" t="e">
        <f>SUMIF(#REF!,$C1352,#REF!)</f>
        <v>#REF!</v>
      </c>
    </row>
    <row r="1353" spans="1:14" s="34" customFormat="1" ht="14.25" customHeight="1">
      <c r="A1353" s="16"/>
      <c r="B1353" s="16"/>
      <c r="C1353" s="16"/>
      <c r="D1353" s="191"/>
      <c r="E1353" s="191"/>
      <c r="F1353" s="191"/>
      <c r="G1353" s="191"/>
      <c r="H1353" s="191"/>
      <c r="I1353" s="190" t="s">
        <v>15</v>
      </c>
      <c r="J1353" s="190"/>
      <c r="K1353" s="190"/>
      <c r="L1353" s="190"/>
      <c r="M1353" s="190"/>
      <c r="N1353" s="190"/>
    </row>
    <row r="1354" spans="1:14" s="19" customFormat="1" ht="16.5" customHeight="1">
      <c r="A1354" s="16"/>
      <c r="B1354" s="16"/>
      <c r="C1354" s="16"/>
      <c r="D1354" s="191"/>
      <c r="E1354" s="191"/>
      <c r="F1354" s="191"/>
      <c r="G1354" s="191"/>
      <c r="H1354" s="191"/>
      <c r="I1354" s="55" t="e">
        <f aca="true" t="shared" si="220" ref="I1354:N1354">I1350+I1352</f>
        <v>#REF!</v>
      </c>
      <c r="J1354" s="55" t="e">
        <f t="shared" si="220"/>
        <v>#REF!</v>
      </c>
      <c r="K1354" s="55" t="e">
        <f t="shared" si="220"/>
        <v>#REF!</v>
      </c>
      <c r="L1354" s="55" t="e">
        <f t="shared" si="220"/>
        <v>#REF!</v>
      </c>
      <c r="M1354" s="55" t="e">
        <f t="shared" si="220"/>
        <v>#REF!</v>
      </c>
      <c r="N1354" s="55" t="e">
        <f t="shared" si="220"/>
        <v>#REF!</v>
      </c>
    </row>
    <row r="1355" spans="1:14" s="34" customFormat="1" ht="15" customHeight="1">
      <c r="A1355" s="16"/>
      <c r="B1355" s="16"/>
      <c r="C1355" s="16"/>
      <c r="D1355" s="191" t="s">
        <v>95</v>
      </c>
      <c r="E1355" s="191"/>
      <c r="F1355" s="191"/>
      <c r="G1355" s="191"/>
      <c r="H1355" s="191"/>
      <c r="I1355" s="132" t="s">
        <v>47</v>
      </c>
      <c r="J1355" s="132"/>
      <c r="K1355" s="132"/>
      <c r="L1355" s="132"/>
      <c r="M1355" s="132"/>
      <c r="N1355" s="132"/>
    </row>
    <row r="1356" spans="1:14" s="34" customFormat="1" ht="16.5" customHeight="1">
      <c r="A1356" s="16"/>
      <c r="B1356" s="16"/>
      <c r="C1356" s="16"/>
      <c r="D1356" s="191"/>
      <c r="E1356" s="191"/>
      <c r="F1356" s="191"/>
      <c r="G1356" s="191"/>
      <c r="H1356" s="191"/>
      <c r="I1356" s="2"/>
      <c r="J1356" s="5"/>
      <c r="K1356" s="5"/>
      <c r="L1356" s="5"/>
      <c r="M1356" s="5"/>
      <c r="N1356" s="5">
        <f>I1356+J1356+K1356+L1356+M1356</f>
        <v>0</v>
      </c>
    </row>
    <row r="1357" spans="1:14" s="34" customFormat="1" ht="16.5" customHeight="1">
      <c r="A1357" s="16"/>
      <c r="B1357" s="16"/>
      <c r="C1357" s="16"/>
      <c r="D1357" s="191"/>
      <c r="E1357" s="191"/>
      <c r="F1357" s="191"/>
      <c r="G1357" s="191"/>
      <c r="H1357" s="191"/>
      <c r="I1357" s="189" t="s">
        <v>14</v>
      </c>
      <c r="J1357" s="189"/>
      <c r="K1357" s="189"/>
      <c r="L1357" s="189"/>
      <c r="M1357" s="189"/>
      <c r="N1357" s="189"/>
    </row>
    <row r="1358" spans="1:14" s="34" customFormat="1" ht="12.75" customHeight="1">
      <c r="A1358" s="16"/>
      <c r="B1358" s="16"/>
      <c r="C1358" s="16" t="s">
        <v>52</v>
      </c>
      <c r="D1358" s="191"/>
      <c r="E1358" s="191"/>
      <c r="F1358" s="191"/>
      <c r="G1358" s="191"/>
      <c r="H1358" s="191"/>
      <c r="I1358" s="60" t="e">
        <f>SUMIF(#REF!,$C1358,#REF!)</f>
        <v>#REF!</v>
      </c>
      <c r="J1358" s="60" t="e">
        <f>SUMIF(#REF!,$C1358,#REF!)</f>
        <v>#REF!</v>
      </c>
      <c r="K1358" s="60" t="e">
        <f>SUMIF(#REF!,$C1358,#REF!)</f>
        <v>#REF!</v>
      </c>
      <c r="L1358" s="60" t="e">
        <f>SUMIF(#REF!,$C1358,#REF!)</f>
        <v>#REF!</v>
      </c>
      <c r="M1358" s="60" t="e">
        <f>SUMIF(#REF!,$C1358,#REF!)</f>
        <v>#REF!</v>
      </c>
      <c r="N1358" s="60" t="e">
        <f>SUMIF(#REF!,$C1358,#REF!)</f>
        <v>#REF!</v>
      </c>
    </row>
    <row r="1359" spans="1:14" s="34" customFormat="1" ht="14.25" customHeight="1">
      <c r="A1359" s="16"/>
      <c r="B1359" s="16"/>
      <c r="C1359" s="16"/>
      <c r="D1359" s="191"/>
      <c r="E1359" s="191"/>
      <c r="F1359" s="191"/>
      <c r="G1359" s="191"/>
      <c r="H1359" s="191"/>
      <c r="I1359" s="190" t="s">
        <v>15</v>
      </c>
      <c r="J1359" s="190"/>
      <c r="K1359" s="190"/>
      <c r="L1359" s="190"/>
      <c r="M1359" s="190"/>
      <c r="N1359" s="190"/>
    </row>
    <row r="1360" spans="1:14" s="19" customFormat="1" ht="16.5" customHeight="1">
      <c r="A1360" s="16"/>
      <c r="B1360" s="16"/>
      <c r="C1360" s="16"/>
      <c r="D1360" s="191"/>
      <c r="E1360" s="191"/>
      <c r="F1360" s="191"/>
      <c r="G1360" s="191"/>
      <c r="H1360" s="191"/>
      <c r="I1360" s="55" t="e">
        <f aca="true" t="shared" si="221" ref="I1360:N1360">I1356+I1358</f>
        <v>#REF!</v>
      </c>
      <c r="J1360" s="55" t="e">
        <f t="shared" si="221"/>
        <v>#REF!</v>
      </c>
      <c r="K1360" s="55" t="e">
        <f t="shared" si="221"/>
        <v>#REF!</v>
      </c>
      <c r="L1360" s="55" t="e">
        <f t="shared" si="221"/>
        <v>#REF!</v>
      </c>
      <c r="M1360" s="55" t="e">
        <f t="shared" si="221"/>
        <v>#REF!</v>
      </c>
      <c r="N1360" s="55" t="e">
        <f t="shared" si="221"/>
        <v>#REF!</v>
      </c>
    </row>
    <row r="1361" spans="1:14" s="34" customFormat="1" ht="15" customHeight="1">
      <c r="A1361" s="16"/>
      <c r="B1361" s="16"/>
      <c r="C1361" s="16"/>
      <c r="D1361" s="191" t="s">
        <v>96</v>
      </c>
      <c r="E1361" s="191"/>
      <c r="F1361" s="191"/>
      <c r="G1361" s="191"/>
      <c r="H1361" s="191"/>
      <c r="I1361" s="132" t="s">
        <v>47</v>
      </c>
      <c r="J1361" s="132"/>
      <c r="K1361" s="132"/>
      <c r="L1361" s="132"/>
      <c r="M1361" s="132"/>
      <c r="N1361" s="132"/>
    </row>
    <row r="1362" spans="1:14" s="34" customFormat="1" ht="16.5" customHeight="1">
      <c r="A1362" s="16"/>
      <c r="B1362" s="16"/>
      <c r="C1362" s="16"/>
      <c r="D1362" s="191"/>
      <c r="E1362" s="191"/>
      <c r="F1362" s="191"/>
      <c r="G1362" s="191"/>
      <c r="H1362" s="191"/>
      <c r="I1362" s="2">
        <v>10550000</v>
      </c>
      <c r="J1362" s="5">
        <v>12500000</v>
      </c>
      <c r="K1362" s="5">
        <v>12180000</v>
      </c>
      <c r="L1362" s="5">
        <v>9600000</v>
      </c>
      <c r="M1362" s="5">
        <v>1700000</v>
      </c>
      <c r="N1362" s="5">
        <f>I1362+J1362+K1362+L1362+M1362</f>
        <v>46530000</v>
      </c>
    </row>
    <row r="1363" spans="1:14" s="34" customFormat="1" ht="16.5" customHeight="1">
      <c r="A1363" s="16"/>
      <c r="B1363" s="16"/>
      <c r="C1363" s="16"/>
      <c r="D1363" s="191"/>
      <c r="E1363" s="191"/>
      <c r="F1363" s="191"/>
      <c r="G1363" s="191"/>
      <c r="H1363" s="191"/>
      <c r="I1363" s="189" t="s">
        <v>14</v>
      </c>
      <c r="J1363" s="189"/>
      <c r="K1363" s="189"/>
      <c r="L1363" s="189"/>
      <c r="M1363" s="189"/>
      <c r="N1363" s="189"/>
    </row>
    <row r="1364" spans="1:14" s="34" customFormat="1" ht="12.75" customHeight="1">
      <c r="A1364" s="16"/>
      <c r="B1364" s="16"/>
      <c r="C1364" s="16" t="s">
        <v>53</v>
      </c>
      <c r="D1364" s="191"/>
      <c r="E1364" s="191"/>
      <c r="F1364" s="191"/>
      <c r="G1364" s="191"/>
      <c r="H1364" s="191"/>
      <c r="I1364" s="60" t="e">
        <f>SUMIF(#REF!,$C1364,#REF!)</f>
        <v>#REF!</v>
      </c>
      <c r="J1364" s="60" t="e">
        <f>SUMIF(#REF!,$C1364,#REF!)</f>
        <v>#REF!</v>
      </c>
      <c r="K1364" s="60" t="e">
        <f>SUMIF(#REF!,$C1364,#REF!)</f>
        <v>#REF!</v>
      </c>
      <c r="L1364" s="60" t="e">
        <f>SUMIF(#REF!,$C1364,#REF!)</f>
        <v>#REF!</v>
      </c>
      <c r="M1364" s="60" t="e">
        <f>SUMIF(#REF!,$C1364,#REF!)</f>
        <v>#REF!</v>
      </c>
      <c r="N1364" s="60" t="e">
        <f>SUMIF(#REF!,$C1364,#REF!)</f>
        <v>#REF!</v>
      </c>
    </row>
    <row r="1365" spans="1:14" s="34" customFormat="1" ht="14.25" customHeight="1">
      <c r="A1365" s="16"/>
      <c r="B1365" s="16"/>
      <c r="C1365" s="16"/>
      <c r="D1365" s="191"/>
      <c r="E1365" s="191"/>
      <c r="F1365" s="191"/>
      <c r="G1365" s="191"/>
      <c r="H1365" s="191"/>
      <c r="I1365" s="190" t="s">
        <v>15</v>
      </c>
      <c r="J1365" s="190"/>
      <c r="K1365" s="190"/>
      <c r="L1365" s="190"/>
      <c r="M1365" s="190"/>
      <c r="N1365" s="190"/>
    </row>
    <row r="1366" spans="1:14" s="19" customFormat="1" ht="16.5" customHeight="1">
      <c r="A1366" s="16"/>
      <c r="B1366" s="16"/>
      <c r="C1366" s="16"/>
      <c r="D1366" s="191"/>
      <c r="E1366" s="191"/>
      <c r="F1366" s="191"/>
      <c r="G1366" s="191"/>
      <c r="H1366" s="191"/>
      <c r="I1366" s="55" t="e">
        <f aca="true" t="shared" si="222" ref="I1366:N1366">I1362+I1364</f>
        <v>#REF!</v>
      </c>
      <c r="J1366" s="55" t="e">
        <f t="shared" si="222"/>
        <v>#REF!</v>
      </c>
      <c r="K1366" s="55" t="e">
        <f t="shared" si="222"/>
        <v>#REF!</v>
      </c>
      <c r="L1366" s="55" t="e">
        <f t="shared" si="222"/>
        <v>#REF!</v>
      </c>
      <c r="M1366" s="55" t="e">
        <f t="shared" si="222"/>
        <v>#REF!</v>
      </c>
      <c r="N1366" s="55" t="e">
        <f t="shared" si="222"/>
        <v>#REF!</v>
      </c>
    </row>
    <row r="1367" spans="1:14" s="34" customFormat="1" ht="15" customHeight="1">
      <c r="A1367" s="16"/>
      <c r="B1367" s="16"/>
      <c r="C1367" s="16"/>
      <c r="D1367" s="191" t="s">
        <v>97</v>
      </c>
      <c r="E1367" s="191"/>
      <c r="F1367" s="191"/>
      <c r="G1367" s="191"/>
      <c r="H1367" s="191"/>
      <c r="I1367" s="132" t="s">
        <v>47</v>
      </c>
      <c r="J1367" s="132"/>
      <c r="K1367" s="132"/>
      <c r="L1367" s="132"/>
      <c r="M1367" s="132"/>
      <c r="N1367" s="132"/>
    </row>
    <row r="1368" spans="1:14" s="34" customFormat="1" ht="16.5" customHeight="1">
      <c r="A1368" s="16"/>
      <c r="B1368" s="16"/>
      <c r="C1368" s="16"/>
      <c r="D1368" s="191"/>
      <c r="E1368" s="191"/>
      <c r="F1368" s="191"/>
      <c r="G1368" s="191"/>
      <c r="H1368" s="191"/>
      <c r="I1368" s="2">
        <v>70000</v>
      </c>
      <c r="J1368" s="5"/>
      <c r="K1368" s="5"/>
      <c r="L1368" s="5"/>
      <c r="M1368" s="5"/>
      <c r="N1368" s="5">
        <f>I1368+J1368+K1368+L1368+M1368</f>
        <v>70000</v>
      </c>
    </row>
    <row r="1369" spans="1:14" s="34" customFormat="1" ht="16.5" customHeight="1">
      <c r="A1369" s="16"/>
      <c r="B1369" s="16"/>
      <c r="C1369" s="16"/>
      <c r="D1369" s="191"/>
      <c r="E1369" s="191"/>
      <c r="F1369" s="191"/>
      <c r="G1369" s="191"/>
      <c r="H1369" s="191"/>
      <c r="I1369" s="189" t="s">
        <v>14</v>
      </c>
      <c r="J1369" s="189"/>
      <c r="K1369" s="189"/>
      <c r="L1369" s="189"/>
      <c r="M1369" s="189"/>
      <c r="N1369" s="189"/>
    </row>
    <row r="1370" spans="1:14" s="34" customFormat="1" ht="12.75" customHeight="1">
      <c r="A1370" s="16"/>
      <c r="B1370" s="16"/>
      <c r="C1370" s="16" t="s">
        <v>54</v>
      </c>
      <c r="D1370" s="191"/>
      <c r="E1370" s="191"/>
      <c r="F1370" s="191"/>
      <c r="G1370" s="191"/>
      <c r="H1370" s="191"/>
      <c r="I1370" s="60" t="e">
        <f>SUMIF(#REF!,$C1370,#REF!)</f>
        <v>#REF!</v>
      </c>
      <c r="J1370" s="60" t="e">
        <f>SUMIF(#REF!,$C1370,#REF!)</f>
        <v>#REF!</v>
      </c>
      <c r="K1370" s="60" t="e">
        <f>SUMIF(#REF!,$C1370,#REF!)</f>
        <v>#REF!</v>
      </c>
      <c r="L1370" s="60" t="e">
        <f>SUMIF(#REF!,$C1370,#REF!)</f>
        <v>#REF!</v>
      </c>
      <c r="M1370" s="60" t="e">
        <f>SUMIF(#REF!,$C1370,#REF!)</f>
        <v>#REF!</v>
      </c>
      <c r="N1370" s="60" t="e">
        <f>SUMIF(#REF!,$C1370,#REF!)</f>
        <v>#REF!</v>
      </c>
    </row>
    <row r="1371" spans="1:14" s="34" customFormat="1" ht="14.25" customHeight="1">
      <c r="A1371" s="16"/>
      <c r="B1371" s="16"/>
      <c r="C1371" s="16"/>
      <c r="D1371" s="191"/>
      <c r="E1371" s="191"/>
      <c r="F1371" s="191"/>
      <c r="G1371" s="191"/>
      <c r="H1371" s="191"/>
      <c r="I1371" s="190" t="s">
        <v>15</v>
      </c>
      <c r="J1371" s="190"/>
      <c r="K1371" s="190"/>
      <c r="L1371" s="190"/>
      <c r="M1371" s="190"/>
      <c r="N1371" s="190"/>
    </row>
    <row r="1372" spans="1:14" s="19" customFormat="1" ht="16.5" customHeight="1">
      <c r="A1372" s="16"/>
      <c r="B1372" s="16"/>
      <c r="C1372" s="16"/>
      <c r="D1372" s="191"/>
      <c r="E1372" s="191"/>
      <c r="F1372" s="191"/>
      <c r="G1372" s="191"/>
      <c r="H1372" s="191"/>
      <c r="I1372" s="55" t="e">
        <f aca="true" t="shared" si="223" ref="I1372:N1372">I1368+I1370</f>
        <v>#REF!</v>
      </c>
      <c r="J1372" s="55" t="e">
        <f t="shared" si="223"/>
        <v>#REF!</v>
      </c>
      <c r="K1372" s="55" t="e">
        <f t="shared" si="223"/>
        <v>#REF!</v>
      </c>
      <c r="L1372" s="55" t="e">
        <f t="shared" si="223"/>
        <v>#REF!</v>
      </c>
      <c r="M1372" s="55" t="e">
        <f t="shared" si="223"/>
        <v>#REF!</v>
      </c>
      <c r="N1372" s="55" t="e">
        <f t="shared" si="223"/>
        <v>#REF!</v>
      </c>
    </row>
    <row r="1373" spans="1:14" s="34" customFormat="1" ht="15" customHeight="1">
      <c r="A1373" s="16"/>
      <c r="B1373" s="16"/>
      <c r="C1373" s="16"/>
      <c r="D1373" s="191" t="s">
        <v>98</v>
      </c>
      <c r="E1373" s="191"/>
      <c r="F1373" s="191"/>
      <c r="G1373" s="191"/>
      <c r="H1373" s="191"/>
      <c r="I1373" s="132" t="s">
        <v>47</v>
      </c>
      <c r="J1373" s="132"/>
      <c r="K1373" s="132"/>
      <c r="L1373" s="132"/>
      <c r="M1373" s="132"/>
      <c r="N1373" s="132"/>
    </row>
    <row r="1374" spans="1:14" s="34" customFormat="1" ht="16.5" customHeight="1">
      <c r="A1374" s="16"/>
      <c r="B1374" s="16"/>
      <c r="C1374" s="16"/>
      <c r="D1374" s="191"/>
      <c r="E1374" s="191"/>
      <c r="F1374" s="191"/>
      <c r="G1374" s="191"/>
      <c r="H1374" s="191"/>
      <c r="I1374" s="2">
        <v>2000000</v>
      </c>
      <c r="J1374" s="5">
        <v>1009000</v>
      </c>
      <c r="K1374" s="5"/>
      <c r="L1374" s="5"/>
      <c r="M1374" s="5"/>
      <c r="N1374" s="5">
        <f>I1374+J1374+K1374+L1374+M1374</f>
        <v>3009000</v>
      </c>
    </row>
    <row r="1375" spans="1:14" s="34" customFormat="1" ht="16.5" customHeight="1">
      <c r="A1375" s="16"/>
      <c r="B1375" s="16"/>
      <c r="C1375" s="16"/>
      <c r="D1375" s="191"/>
      <c r="E1375" s="191"/>
      <c r="F1375" s="191"/>
      <c r="G1375" s="191"/>
      <c r="H1375" s="191"/>
      <c r="I1375" s="189" t="s">
        <v>14</v>
      </c>
      <c r="J1375" s="189"/>
      <c r="K1375" s="189"/>
      <c r="L1375" s="189"/>
      <c r="M1375" s="189"/>
      <c r="N1375" s="189"/>
    </row>
    <row r="1376" spans="1:14" s="34" customFormat="1" ht="12.75" customHeight="1">
      <c r="A1376" s="16"/>
      <c r="B1376" s="16"/>
      <c r="C1376" s="16" t="s">
        <v>55</v>
      </c>
      <c r="D1376" s="191"/>
      <c r="E1376" s="191"/>
      <c r="F1376" s="191"/>
      <c r="G1376" s="191"/>
      <c r="H1376" s="191"/>
      <c r="I1376" s="60" t="e">
        <f>SUMIF(#REF!,$C1376,#REF!)</f>
        <v>#REF!</v>
      </c>
      <c r="J1376" s="60" t="e">
        <f>SUMIF(#REF!,$C1376,#REF!)</f>
        <v>#REF!</v>
      </c>
      <c r="K1376" s="60" t="e">
        <f>SUMIF(#REF!,$C1376,#REF!)</f>
        <v>#REF!</v>
      </c>
      <c r="L1376" s="60" t="e">
        <f>SUMIF(#REF!,$C1376,#REF!)</f>
        <v>#REF!</v>
      </c>
      <c r="M1376" s="60" t="e">
        <f>SUMIF(#REF!,$C1376,#REF!)</f>
        <v>#REF!</v>
      </c>
      <c r="N1376" s="60" t="e">
        <f>SUMIF(#REF!,$C1376,#REF!)</f>
        <v>#REF!</v>
      </c>
    </row>
    <row r="1377" spans="1:14" s="34" customFormat="1" ht="14.25" customHeight="1">
      <c r="A1377" s="16"/>
      <c r="B1377" s="16"/>
      <c r="C1377" s="16"/>
      <c r="D1377" s="191"/>
      <c r="E1377" s="191"/>
      <c r="F1377" s="191"/>
      <c r="G1377" s="191"/>
      <c r="H1377" s="191"/>
      <c r="I1377" s="190" t="s">
        <v>15</v>
      </c>
      <c r="J1377" s="190"/>
      <c r="K1377" s="190"/>
      <c r="L1377" s="190"/>
      <c r="M1377" s="190"/>
      <c r="N1377" s="190"/>
    </row>
    <row r="1378" spans="1:14" s="19" customFormat="1" ht="16.5" customHeight="1">
      <c r="A1378" s="16"/>
      <c r="B1378" s="16"/>
      <c r="C1378" s="16"/>
      <c r="D1378" s="191"/>
      <c r="E1378" s="191"/>
      <c r="F1378" s="191"/>
      <c r="G1378" s="191"/>
      <c r="H1378" s="191"/>
      <c r="I1378" s="55" t="e">
        <f aca="true" t="shared" si="224" ref="I1378:N1378">I1374+I1376</f>
        <v>#REF!</v>
      </c>
      <c r="J1378" s="55" t="e">
        <f t="shared" si="224"/>
        <v>#REF!</v>
      </c>
      <c r="K1378" s="55" t="e">
        <f t="shared" si="224"/>
        <v>#REF!</v>
      </c>
      <c r="L1378" s="55" t="e">
        <f t="shared" si="224"/>
        <v>#REF!</v>
      </c>
      <c r="M1378" s="55" t="e">
        <f t="shared" si="224"/>
        <v>#REF!</v>
      </c>
      <c r="N1378" s="55" t="e">
        <f t="shared" si="224"/>
        <v>#REF!</v>
      </c>
    </row>
    <row r="1379" spans="1:14" s="34" customFormat="1" ht="15" customHeight="1">
      <c r="A1379" s="16"/>
      <c r="B1379" s="16"/>
      <c r="C1379" s="16"/>
      <c r="D1379" s="191" t="s">
        <v>31</v>
      </c>
      <c r="E1379" s="191"/>
      <c r="F1379" s="191"/>
      <c r="G1379" s="191"/>
      <c r="H1379" s="191"/>
      <c r="I1379" s="132" t="s">
        <v>47</v>
      </c>
      <c r="J1379" s="132"/>
      <c r="K1379" s="132"/>
      <c r="L1379" s="132"/>
      <c r="M1379" s="132"/>
      <c r="N1379" s="132"/>
    </row>
    <row r="1380" spans="1:14" s="34" customFormat="1" ht="16.5" customHeight="1">
      <c r="A1380" s="16"/>
      <c r="B1380" s="16"/>
      <c r="C1380" s="16"/>
      <c r="D1380" s="191"/>
      <c r="E1380" s="191"/>
      <c r="F1380" s="191"/>
      <c r="G1380" s="191"/>
      <c r="H1380" s="191"/>
      <c r="I1380" s="2">
        <v>10000000</v>
      </c>
      <c r="J1380" s="5">
        <v>12319000</v>
      </c>
      <c r="K1380" s="5">
        <v>9488000</v>
      </c>
      <c r="L1380" s="5">
        <v>5000000</v>
      </c>
      <c r="M1380" s="5">
        <v>5000000</v>
      </c>
      <c r="N1380" s="5">
        <f>I1380+J1380+K1380+L1380+M1380</f>
        <v>41807000</v>
      </c>
    </row>
    <row r="1381" spans="1:14" s="34" customFormat="1" ht="16.5" customHeight="1">
      <c r="A1381" s="16"/>
      <c r="B1381" s="16"/>
      <c r="C1381" s="16"/>
      <c r="D1381" s="191"/>
      <c r="E1381" s="191"/>
      <c r="F1381" s="191"/>
      <c r="G1381" s="191"/>
      <c r="H1381" s="191"/>
      <c r="I1381" s="189" t="s">
        <v>14</v>
      </c>
      <c r="J1381" s="189"/>
      <c r="K1381" s="189"/>
      <c r="L1381" s="189"/>
      <c r="M1381" s="189"/>
      <c r="N1381" s="189"/>
    </row>
    <row r="1382" spans="1:14" s="34" customFormat="1" ht="12.75" customHeight="1">
      <c r="A1382" s="16"/>
      <c r="B1382" s="16"/>
      <c r="C1382" s="16" t="s">
        <v>56</v>
      </c>
      <c r="D1382" s="191"/>
      <c r="E1382" s="191"/>
      <c r="F1382" s="191"/>
      <c r="G1382" s="191"/>
      <c r="H1382" s="191"/>
      <c r="I1382" s="60" t="e">
        <f>SUMIF(#REF!,$C1382,#REF!)</f>
        <v>#REF!</v>
      </c>
      <c r="J1382" s="60" t="e">
        <f>SUMIF(#REF!,$C1382,#REF!)</f>
        <v>#REF!</v>
      </c>
      <c r="K1382" s="60" t="e">
        <f>SUMIF(#REF!,$C1382,#REF!)</f>
        <v>#REF!</v>
      </c>
      <c r="L1382" s="60" t="e">
        <f>SUMIF(#REF!,$C1382,#REF!)</f>
        <v>#REF!</v>
      </c>
      <c r="M1382" s="60" t="e">
        <f>SUMIF(#REF!,$C1382,#REF!)</f>
        <v>#REF!</v>
      </c>
      <c r="N1382" s="60" t="e">
        <f>SUMIF(#REF!,$C1382,#REF!)</f>
        <v>#REF!</v>
      </c>
    </row>
    <row r="1383" spans="1:14" s="34" customFormat="1" ht="14.25" customHeight="1">
      <c r="A1383" s="16"/>
      <c r="B1383" s="16"/>
      <c r="C1383" s="16"/>
      <c r="D1383" s="191"/>
      <c r="E1383" s="191"/>
      <c r="F1383" s="191"/>
      <c r="G1383" s="191"/>
      <c r="H1383" s="191"/>
      <c r="I1383" s="190" t="s">
        <v>15</v>
      </c>
      <c r="J1383" s="190"/>
      <c r="K1383" s="190"/>
      <c r="L1383" s="190"/>
      <c r="M1383" s="190"/>
      <c r="N1383" s="190"/>
    </row>
    <row r="1384" spans="1:14" s="19" customFormat="1" ht="16.5" customHeight="1">
      <c r="A1384" s="16"/>
      <c r="B1384" s="16"/>
      <c r="C1384" s="16"/>
      <c r="D1384" s="191"/>
      <c r="E1384" s="191"/>
      <c r="F1384" s="191"/>
      <c r="G1384" s="191"/>
      <c r="H1384" s="191"/>
      <c r="I1384" s="55" t="e">
        <f aca="true" t="shared" si="225" ref="I1384:N1384">I1380+I1382</f>
        <v>#REF!</v>
      </c>
      <c r="J1384" s="55" t="e">
        <f t="shared" si="225"/>
        <v>#REF!</v>
      </c>
      <c r="K1384" s="55" t="e">
        <f t="shared" si="225"/>
        <v>#REF!</v>
      </c>
      <c r="L1384" s="55" t="e">
        <f t="shared" si="225"/>
        <v>#REF!</v>
      </c>
      <c r="M1384" s="55" t="e">
        <f t="shared" si="225"/>
        <v>#REF!</v>
      </c>
      <c r="N1384" s="55" t="e">
        <f t="shared" si="225"/>
        <v>#REF!</v>
      </c>
    </row>
    <row r="1385" spans="1:14" s="34" customFormat="1" ht="15" customHeight="1">
      <c r="A1385" s="16"/>
      <c r="B1385" s="16"/>
      <c r="C1385" s="16"/>
      <c r="D1385" s="191" t="s">
        <v>32</v>
      </c>
      <c r="E1385" s="191"/>
      <c r="F1385" s="191"/>
      <c r="G1385" s="191"/>
      <c r="H1385" s="191"/>
      <c r="I1385" s="132" t="s">
        <v>47</v>
      </c>
      <c r="J1385" s="132"/>
      <c r="K1385" s="132"/>
      <c r="L1385" s="132"/>
      <c r="M1385" s="132"/>
      <c r="N1385" s="132"/>
    </row>
    <row r="1386" spans="1:14" s="34" customFormat="1" ht="16.5" customHeight="1">
      <c r="A1386" s="16"/>
      <c r="B1386" s="16"/>
      <c r="C1386" s="16"/>
      <c r="D1386" s="191"/>
      <c r="E1386" s="191"/>
      <c r="F1386" s="191"/>
      <c r="G1386" s="191"/>
      <c r="H1386" s="191"/>
      <c r="I1386" s="2">
        <v>90000</v>
      </c>
      <c r="J1386" s="5"/>
      <c r="K1386" s="5"/>
      <c r="L1386" s="5"/>
      <c r="M1386" s="5"/>
      <c r="N1386" s="5">
        <f>I1386+J1386+K1386+L1386+M1386</f>
        <v>90000</v>
      </c>
    </row>
    <row r="1387" spans="1:14" s="34" customFormat="1" ht="16.5" customHeight="1">
      <c r="A1387" s="16"/>
      <c r="B1387" s="16"/>
      <c r="C1387" s="16"/>
      <c r="D1387" s="191"/>
      <c r="E1387" s="191"/>
      <c r="F1387" s="191"/>
      <c r="G1387" s="191"/>
      <c r="H1387" s="191"/>
      <c r="I1387" s="189" t="s">
        <v>14</v>
      </c>
      <c r="J1387" s="189"/>
      <c r="K1387" s="189"/>
      <c r="L1387" s="189"/>
      <c r="M1387" s="189"/>
      <c r="N1387" s="189"/>
    </row>
    <row r="1388" spans="1:14" s="34" customFormat="1" ht="12.75" customHeight="1">
      <c r="A1388" s="16"/>
      <c r="B1388" s="16"/>
      <c r="C1388" s="16" t="s">
        <v>57</v>
      </c>
      <c r="D1388" s="191"/>
      <c r="E1388" s="191"/>
      <c r="F1388" s="191"/>
      <c r="G1388" s="191"/>
      <c r="H1388" s="191"/>
      <c r="I1388" s="60" t="e">
        <f>SUMIF(#REF!,$C1388,#REF!)</f>
        <v>#REF!</v>
      </c>
      <c r="J1388" s="60" t="e">
        <f>SUMIF(#REF!,$C1388,#REF!)</f>
        <v>#REF!</v>
      </c>
      <c r="K1388" s="60" t="e">
        <f>SUMIF(#REF!,$C1388,#REF!)</f>
        <v>#REF!</v>
      </c>
      <c r="L1388" s="60" t="e">
        <f>SUMIF(#REF!,$C1388,#REF!)</f>
        <v>#REF!</v>
      </c>
      <c r="M1388" s="60" t="e">
        <f>SUMIF(#REF!,$C1388,#REF!)</f>
        <v>#REF!</v>
      </c>
      <c r="N1388" s="60" t="e">
        <f>SUMIF(#REF!,$C1388,#REF!)</f>
        <v>#REF!</v>
      </c>
    </row>
    <row r="1389" spans="1:14" s="34" customFormat="1" ht="14.25" customHeight="1">
      <c r="A1389" s="16"/>
      <c r="B1389" s="16"/>
      <c r="C1389" s="16"/>
      <c r="D1389" s="191"/>
      <c r="E1389" s="191"/>
      <c r="F1389" s="191"/>
      <c r="G1389" s="191"/>
      <c r="H1389" s="191"/>
      <c r="I1389" s="190" t="s">
        <v>15</v>
      </c>
      <c r="J1389" s="190"/>
      <c r="K1389" s="190"/>
      <c r="L1389" s="190"/>
      <c r="M1389" s="190"/>
      <c r="N1389" s="190"/>
    </row>
    <row r="1390" spans="1:14" s="19" customFormat="1" ht="16.5" customHeight="1">
      <c r="A1390" s="16"/>
      <c r="B1390" s="16"/>
      <c r="C1390" s="16"/>
      <c r="D1390" s="191"/>
      <c r="E1390" s="191"/>
      <c r="F1390" s="191"/>
      <c r="G1390" s="191"/>
      <c r="H1390" s="191"/>
      <c r="I1390" s="55" t="e">
        <f aca="true" t="shared" si="226" ref="I1390:N1390">I1386+I1388</f>
        <v>#REF!</v>
      </c>
      <c r="J1390" s="55" t="e">
        <f t="shared" si="226"/>
        <v>#REF!</v>
      </c>
      <c r="K1390" s="55" t="e">
        <f t="shared" si="226"/>
        <v>#REF!</v>
      </c>
      <c r="L1390" s="55" t="e">
        <f t="shared" si="226"/>
        <v>#REF!</v>
      </c>
      <c r="M1390" s="55" t="e">
        <f t="shared" si="226"/>
        <v>#REF!</v>
      </c>
      <c r="N1390" s="55" t="e">
        <f t="shared" si="226"/>
        <v>#REF!</v>
      </c>
    </row>
    <row r="1391" spans="1:14" s="34" customFormat="1" ht="15" customHeight="1">
      <c r="A1391" s="16"/>
      <c r="B1391" s="16"/>
      <c r="C1391" s="16"/>
      <c r="D1391" s="191" t="s">
        <v>33</v>
      </c>
      <c r="E1391" s="191"/>
      <c r="F1391" s="191"/>
      <c r="G1391" s="191"/>
      <c r="H1391" s="191"/>
      <c r="I1391" s="132" t="s">
        <v>47</v>
      </c>
      <c r="J1391" s="132"/>
      <c r="K1391" s="132"/>
      <c r="L1391" s="132"/>
      <c r="M1391" s="132"/>
      <c r="N1391" s="132"/>
    </row>
    <row r="1392" spans="1:14" s="34" customFormat="1" ht="16.5" customHeight="1">
      <c r="A1392" s="16"/>
      <c r="B1392" s="16"/>
      <c r="C1392" s="16"/>
      <c r="D1392" s="191"/>
      <c r="E1392" s="191"/>
      <c r="F1392" s="191"/>
      <c r="G1392" s="191"/>
      <c r="H1392" s="191"/>
      <c r="I1392" s="2">
        <v>5000000</v>
      </c>
      <c r="J1392" s="5">
        <v>7090000</v>
      </c>
      <c r="K1392" s="5">
        <v>4450000</v>
      </c>
      <c r="L1392" s="5">
        <v>2100000</v>
      </c>
      <c r="M1392" s="5">
        <v>3800000</v>
      </c>
      <c r="N1392" s="5">
        <f>I1392+J1392+K1392+L1392+M1392</f>
        <v>22440000</v>
      </c>
    </row>
    <row r="1393" spans="1:14" s="34" customFormat="1" ht="16.5" customHeight="1">
      <c r="A1393" s="16"/>
      <c r="B1393" s="16"/>
      <c r="C1393" s="16"/>
      <c r="D1393" s="191"/>
      <c r="E1393" s="191"/>
      <c r="F1393" s="191"/>
      <c r="G1393" s="191"/>
      <c r="H1393" s="191"/>
      <c r="I1393" s="189" t="s">
        <v>14</v>
      </c>
      <c r="J1393" s="189"/>
      <c r="K1393" s="189"/>
      <c r="L1393" s="189"/>
      <c r="M1393" s="189"/>
      <c r="N1393" s="189"/>
    </row>
    <row r="1394" spans="1:14" s="34" customFormat="1" ht="12.75" customHeight="1">
      <c r="A1394" s="16"/>
      <c r="B1394" s="16"/>
      <c r="C1394" s="16" t="s">
        <v>58</v>
      </c>
      <c r="D1394" s="191"/>
      <c r="E1394" s="191"/>
      <c r="F1394" s="191"/>
      <c r="G1394" s="191"/>
      <c r="H1394" s="191"/>
      <c r="I1394" s="60" t="e">
        <f>SUMIF(#REF!,$C1394,#REF!)</f>
        <v>#REF!</v>
      </c>
      <c r="J1394" s="60" t="e">
        <f>SUMIF(#REF!,$C1394,#REF!)</f>
        <v>#REF!</v>
      </c>
      <c r="K1394" s="60" t="e">
        <f>SUMIF(#REF!,$C1394,#REF!)</f>
        <v>#REF!</v>
      </c>
      <c r="L1394" s="60" t="e">
        <f>SUMIF(#REF!,$C1394,#REF!)</f>
        <v>#REF!</v>
      </c>
      <c r="M1394" s="60" t="e">
        <f>SUMIF(#REF!,$C1394,#REF!)</f>
        <v>#REF!</v>
      </c>
      <c r="N1394" s="60" t="e">
        <f>SUMIF(#REF!,$C1394,#REF!)</f>
        <v>#REF!</v>
      </c>
    </row>
    <row r="1395" spans="1:14" s="34" customFormat="1" ht="14.25" customHeight="1">
      <c r="A1395" s="16"/>
      <c r="B1395" s="16"/>
      <c r="C1395" s="16"/>
      <c r="D1395" s="191"/>
      <c r="E1395" s="191"/>
      <c r="F1395" s="191"/>
      <c r="G1395" s="191"/>
      <c r="H1395" s="191"/>
      <c r="I1395" s="190" t="s">
        <v>15</v>
      </c>
      <c r="J1395" s="190"/>
      <c r="K1395" s="190"/>
      <c r="L1395" s="190"/>
      <c r="M1395" s="190"/>
      <c r="N1395" s="190"/>
    </row>
    <row r="1396" spans="1:14" s="19" customFormat="1" ht="16.5" customHeight="1">
      <c r="A1396" s="16"/>
      <c r="B1396" s="16"/>
      <c r="C1396" s="16"/>
      <c r="D1396" s="191"/>
      <c r="E1396" s="191"/>
      <c r="F1396" s="191"/>
      <c r="G1396" s="191"/>
      <c r="H1396" s="191"/>
      <c r="I1396" s="55" t="e">
        <f aca="true" t="shared" si="227" ref="I1396:N1396">I1392+I1394</f>
        <v>#REF!</v>
      </c>
      <c r="J1396" s="55" t="e">
        <f t="shared" si="227"/>
        <v>#REF!</v>
      </c>
      <c r="K1396" s="55" t="e">
        <f t="shared" si="227"/>
        <v>#REF!</v>
      </c>
      <c r="L1396" s="55" t="e">
        <f t="shared" si="227"/>
        <v>#REF!</v>
      </c>
      <c r="M1396" s="55" t="e">
        <f t="shared" si="227"/>
        <v>#REF!</v>
      </c>
      <c r="N1396" s="55" t="e">
        <f t="shared" si="227"/>
        <v>#REF!</v>
      </c>
    </row>
    <row r="1397" spans="1:14" s="34" customFormat="1" ht="15" customHeight="1">
      <c r="A1397" s="16"/>
      <c r="B1397" s="16"/>
      <c r="C1397" s="16"/>
      <c r="D1397" s="191" t="s">
        <v>34</v>
      </c>
      <c r="E1397" s="191"/>
      <c r="F1397" s="191"/>
      <c r="G1397" s="191"/>
      <c r="H1397" s="191"/>
      <c r="I1397" s="132" t="s">
        <v>47</v>
      </c>
      <c r="J1397" s="132"/>
      <c r="K1397" s="132"/>
      <c r="L1397" s="132"/>
      <c r="M1397" s="132"/>
      <c r="N1397" s="132"/>
    </row>
    <row r="1398" spans="1:14" s="34" customFormat="1" ht="16.5" customHeight="1">
      <c r="A1398" s="16"/>
      <c r="B1398" s="16"/>
      <c r="C1398" s="16"/>
      <c r="D1398" s="191"/>
      <c r="E1398" s="191"/>
      <c r="F1398" s="191"/>
      <c r="G1398" s="191"/>
      <c r="H1398" s="191"/>
      <c r="I1398" s="2">
        <v>100000</v>
      </c>
      <c r="J1398" s="5">
        <v>4000000</v>
      </c>
      <c r="K1398" s="5">
        <v>4157000</v>
      </c>
      <c r="L1398" s="5"/>
      <c r="M1398" s="5"/>
      <c r="N1398" s="5">
        <f>I1398+J1398+K1398+L1398+M1398</f>
        <v>8257000</v>
      </c>
    </row>
    <row r="1399" spans="1:14" s="34" customFormat="1" ht="16.5" customHeight="1">
      <c r="A1399" s="16"/>
      <c r="B1399" s="16"/>
      <c r="C1399" s="16"/>
      <c r="D1399" s="191"/>
      <c r="E1399" s="191"/>
      <c r="F1399" s="191"/>
      <c r="G1399" s="191"/>
      <c r="H1399" s="191"/>
      <c r="I1399" s="189" t="s">
        <v>14</v>
      </c>
      <c r="J1399" s="189"/>
      <c r="K1399" s="189"/>
      <c r="L1399" s="189"/>
      <c r="M1399" s="189"/>
      <c r="N1399" s="189"/>
    </row>
    <row r="1400" spans="1:14" s="34" customFormat="1" ht="12.75" customHeight="1">
      <c r="A1400" s="16"/>
      <c r="B1400" s="16"/>
      <c r="C1400" s="16" t="s">
        <v>49</v>
      </c>
      <c r="D1400" s="191"/>
      <c r="E1400" s="191"/>
      <c r="F1400" s="191"/>
      <c r="G1400" s="191"/>
      <c r="H1400" s="191"/>
      <c r="I1400" s="60" t="e">
        <f>SUMIF(#REF!,$C1400,#REF!)</f>
        <v>#REF!</v>
      </c>
      <c r="J1400" s="60" t="e">
        <f>SUMIF(#REF!,$C1400,#REF!)</f>
        <v>#REF!</v>
      </c>
      <c r="K1400" s="60" t="e">
        <f>SUMIF(#REF!,$C1400,#REF!)</f>
        <v>#REF!</v>
      </c>
      <c r="L1400" s="60" t="e">
        <f>SUMIF(#REF!,$C1400,#REF!)</f>
        <v>#REF!</v>
      </c>
      <c r="M1400" s="60" t="e">
        <f>SUMIF(#REF!,$C1400,#REF!)</f>
        <v>#REF!</v>
      </c>
      <c r="N1400" s="60" t="e">
        <f>SUMIF(#REF!,$C1400,#REF!)</f>
        <v>#REF!</v>
      </c>
    </row>
    <row r="1401" spans="1:14" s="34" customFormat="1" ht="14.25" customHeight="1">
      <c r="A1401" s="16"/>
      <c r="B1401" s="16"/>
      <c r="C1401" s="16"/>
      <c r="D1401" s="191"/>
      <c r="E1401" s="191"/>
      <c r="F1401" s="191"/>
      <c r="G1401" s="191"/>
      <c r="H1401" s="191"/>
      <c r="I1401" s="190" t="s">
        <v>15</v>
      </c>
      <c r="J1401" s="190"/>
      <c r="K1401" s="190"/>
      <c r="L1401" s="190"/>
      <c r="M1401" s="190"/>
      <c r="N1401" s="190"/>
    </row>
    <row r="1402" spans="1:14" s="19" customFormat="1" ht="16.5" customHeight="1">
      <c r="A1402" s="16"/>
      <c r="B1402" s="16"/>
      <c r="C1402" s="16"/>
      <c r="D1402" s="191"/>
      <c r="E1402" s="191"/>
      <c r="F1402" s="191"/>
      <c r="G1402" s="191"/>
      <c r="H1402" s="191"/>
      <c r="I1402" s="55" t="e">
        <f aca="true" t="shared" si="228" ref="I1402:N1402">I1398+I1400</f>
        <v>#REF!</v>
      </c>
      <c r="J1402" s="55" t="e">
        <f t="shared" si="228"/>
        <v>#REF!</v>
      </c>
      <c r="K1402" s="55" t="e">
        <f t="shared" si="228"/>
        <v>#REF!</v>
      </c>
      <c r="L1402" s="55" t="e">
        <f t="shared" si="228"/>
        <v>#REF!</v>
      </c>
      <c r="M1402" s="55" t="e">
        <f t="shared" si="228"/>
        <v>#REF!</v>
      </c>
      <c r="N1402" s="55" t="e">
        <f t="shared" si="228"/>
        <v>#REF!</v>
      </c>
    </row>
    <row r="1403" spans="1:14" s="34" customFormat="1" ht="15" customHeight="1">
      <c r="A1403" s="16"/>
      <c r="B1403" s="16"/>
      <c r="C1403" s="16"/>
      <c r="D1403" s="191" t="s">
        <v>35</v>
      </c>
      <c r="E1403" s="191"/>
      <c r="F1403" s="191"/>
      <c r="G1403" s="191"/>
      <c r="H1403" s="191"/>
      <c r="I1403" s="132" t="s">
        <v>47</v>
      </c>
      <c r="J1403" s="132"/>
      <c r="K1403" s="132"/>
      <c r="L1403" s="132"/>
      <c r="M1403" s="132"/>
      <c r="N1403" s="132"/>
    </row>
    <row r="1404" spans="1:14" s="34" customFormat="1" ht="16.5" customHeight="1">
      <c r="A1404" s="16"/>
      <c r="B1404" s="16"/>
      <c r="C1404" s="16"/>
      <c r="D1404" s="191"/>
      <c r="E1404" s="191"/>
      <c r="F1404" s="191"/>
      <c r="G1404" s="191"/>
      <c r="H1404" s="191"/>
      <c r="I1404" s="2">
        <v>300000</v>
      </c>
      <c r="J1404" s="5">
        <v>300000</v>
      </c>
      <c r="K1404" s="5">
        <v>300000</v>
      </c>
      <c r="L1404" s="5">
        <v>300000</v>
      </c>
      <c r="M1404" s="5">
        <v>300000</v>
      </c>
      <c r="N1404" s="5">
        <f>I1404+J1404+K1404+L1404+M1404</f>
        <v>1500000</v>
      </c>
    </row>
    <row r="1405" spans="1:14" s="34" customFormat="1" ht="16.5" customHeight="1">
      <c r="A1405" s="16"/>
      <c r="B1405" s="16"/>
      <c r="C1405" s="16"/>
      <c r="D1405" s="191"/>
      <c r="E1405" s="191"/>
      <c r="F1405" s="191"/>
      <c r="G1405" s="191"/>
      <c r="H1405" s="191"/>
      <c r="I1405" s="189" t="s">
        <v>14</v>
      </c>
      <c r="J1405" s="189"/>
      <c r="K1405" s="189"/>
      <c r="L1405" s="189"/>
      <c r="M1405" s="189"/>
      <c r="N1405" s="189"/>
    </row>
    <row r="1406" spans="1:14" s="34" customFormat="1" ht="12.75" customHeight="1">
      <c r="A1406" s="16"/>
      <c r="B1406" s="16"/>
      <c r="C1406" s="16" t="s">
        <v>59</v>
      </c>
      <c r="D1406" s="191"/>
      <c r="E1406" s="191"/>
      <c r="F1406" s="191"/>
      <c r="G1406" s="191"/>
      <c r="H1406" s="191"/>
      <c r="I1406" s="60" t="e">
        <f>SUMIF(#REF!,$C1406,#REF!)</f>
        <v>#REF!</v>
      </c>
      <c r="J1406" s="60" t="e">
        <f>SUMIF(#REF!,$C1406,#REF!)</f>
        <v>#REF!</v>
      </c>
      <c r="K1406" s="60" t="e">
        <f>SUMIF(#REF!,$C1406,#REF!)</f>
        <v>#REF!</v>
      </c>
      <c r="L1406" s="60" t="e">
        <f>SUMIF(#REF!,$C1406,#REF!)</f>
        <v>#REF!</v>
      </c>
      <c r="M1406" s="60" t="e">
        <f>SUMIF(#REF!,$C1406,#REF!)</f>
        <v>#REF!</v>
      </c>
      <c r="N1406" s="60" t="e">
        <f>SUMIF(#REF!,$C1406,#REF!)</f>
        <v>#REF!</v>
      </c>
    </row>
    <row r="1407" spans="1:14" s="34" customFormat="1" ht="14.25" customHeight="1">
      <c r="A1407" s="16"/>
      <c r="B1407" s="16"/>
      <c r="C1407" s="16"/>
      <c r="D1407" s="191"/>
      <c r="E1407" s="191"/>
      <c r="F1407" s="191"/>
      <c r="G1407" s="191"/>
      <c r="H1407" s="191"/>
      <c r="I1407" s="190" t="s">
        <v>15</v>
      </c>
      <c r="J1407" s="190"/>
      <c r="K1407" s="190"/>
      <c r="L1407" s="190"/>
      <c r="M1407" s="190"/>
      <c r="N1407" s="190"/>
    </row>
    <row r="1408" spans="1:14" s="19" customFormat="1" ht="16.5" customHeight="1">
      <c r="A1408" s="16"/>
      <c r="B1408" s="16"/>
      <c r="C1408" s="16"/>
      <c r="D1408" s="191"/>
      <c r="E1408" s="191"/>
      <c r="F1408" s="191"/>
      <c r="G1408" s="191"/>
      <c r="H1408" s="191"/>
      <c r="I1408" s="55" t="e">
        <f aca="true" t="shared" si="229" ref="I1408:N1408">I1404+I1406</f>
        <v>#REF!</v>
      </c>
      <c r="J1408" s="55" t="e">
        <f t="shared" si="229"/>
        <v>#REF!</v>
      </c>
      <c r="K1408" s="55" t="e">
        <f t="shared" si="229"/>
        <v>#REF!</v>
      </c>
      <c r="L1408" s="55" t="e">
        <f t="shared" si="229"/>
        <v>#REF!</v>
      </c>
      <c r="M1408" s="55" t="e">
        <f t="shared" si="229"/>
        <v>#REF!</v>
      </c>
      <c r="N1408" s="55" t="e">
        <f t="shared" si="229"/>
        <v>#REF!</v>
      </c>
    </row>
    <row r="1409" spans="1:14" s="19" customFormat="1" ht="27" customHeight="1">
      <c r="A1409" s="16"/>
      <c r="B1409" s="16"/>
      <c r="C1409" s="16"/>
      <c r="D1409" s="192" t="s">
        <v>88</v>
      </c>
      <c r="E1409" s="192"/>
      <c r="F1409" s="192"/>
      <c r="G1409" s="192"/>
      <c r="H1409" s="192"/>
      <c r="I1409" s="192"/>
      <c r="J1409" s="192"/>
      <c r="K1409" s="192"/>
      <c r="L1409" s="192"/>
      <c r="M1409" s="192"/>
      <c r="N1409" s="192"/>
    </row>
    <row r="1410" spans="1:14" s="34" customFormat="1" ht="15" customHeight="1">
      <c r="A1410" s="16"/>
      <c r="B1410" s="16"/>
      <c r="C1410" s="16"/>
      <c r="D1410" s="191" t="s">
        <v>92</v>
      </c>
      <c r="E1410" s="191"/>
      <c r="F1410" s="191"/>
      <c r="G1410" s="191"/>
      <c r="H1410" s="191"/>
      <c r="I1410" s="132" t="s">
        <v>47</v>
      </c>
      <c r="J1410" s="132"/>
      <c r="K1410" s="132"/>
      <c r="L1410" s="132"/>
      <c r="M1410" s="132"/>
      <c r="N1410" s="132"/>
    </row>
    <row r="1411" spans="1:14" s="34" customFormat="1" ht="16.5" customHeight="1">
      <c r="A1411" s="16"/>
      <c r="B1411" s="16"/>
      <c r="C1411" s="16"/>
      <c r="D1411" s="191"/>
      <c r="E1411" s="191"/>
      <c r="F1411" s="191"/>
      <c r="G1411" s="191"/>
      <c r="H1411" s="191"/>
      <c r="I1411" s="2">
        <v>6007000</v>
      </c>
      <c r="J1411" s="5">
        <v>5480000</v>
      </c>
      <c r="K1411" s="5">
        <v>10700000</v>
      </c>
      <c r="L1411" s="5">
        <v>10349000</v>
      </c>
      <c r="M1411" s="5">
        <v>5000000</v>
      </c>
      <c r="N1411" s="5">
        <f>I1411+J1411+K1411+L1411+M1411</f>
        <v>37536000</v>
      </c>
    </row>
    <row r="1412" spans="1:14" s="34" customFormat="1" ht="16.5" customHeight="1">
      <c r="A1412" s="16"/>
      <c r="B1412" s="16"/>
      <c r="C1412" s="16"/>
      <c r="D1412" s="191"/>
      <c r="E1412" s="191"/>
      <c r="F1412" s="191"/>
      <c r="G1412" s="191"/>
      <c r="H1412" s="191"/>
      <c r="I1412" s="189" t="s">
        <v>14</v>
      </c>
      <c r="J1412" s="189"/>
      <c r="K1412" s="189"/>
      <c r="L1412" s="189"/>
      <c r="M1412" s="189"/>
      <c r="N1412" s="189"/>
    </row>
    <row r="1413" spans="1:14" s="34" customFormat="1" ht="12.75" customHeight="1">
      <c r="A1413" s="16"/>
      <c r="B1413" s="16"/>
      <c r="C1413" s="16" t="s">
        <v>48</v>
      </c>
      <c r="D1413" s="191"/>
      <c r="E1413" s="191"/>
      <c r="F1413" s="191"/>
      <c r="G1413" s="191"/>
      <c r="H1413" s="191"/>
      <c r="I1413" s="60" t="e">
        <f>SUMIF(#REF!,$C1413,#REF!)</f>
        <v>#REF!</v>
      </c>
      <c r="J1413" s="60" t="e">
        <f>SUMIF(#REF!,$C1413,#REF!)</f>
        <v>#REF!</v>
      </c>
      <c r="K1413" s="60" t="e">
        <f>SUMIF(#REF!,$C1413,#REF!)</f>
        <v>#REF!</v>
      </c>
      <c r="L1413" s="60" t="e">
        <f>SUMIF(#REF!,$C1413,#REF!)</f>
        <v>#REF!</v>
      </c>
      <c r="M1413" s="60" t="e">
        <f>SUMIF(#REF!,$C1413,#REF!)</f>
        <v>#REF!</v>
      </c>
      <c r="N1413" s="60" t="e">
        <f>SUMIF(#REF!,$C1413,#REF!)</f>
        <v>#REF!</v>
      </c>
    </row>
    <row r="1414" spans="1:14" s="34" customFormat="1" ht="14.25" customHeight="1">
      <c r="A1414" s="16"/>
      <c r="B1414" s="16"/>
      <c r="C1414" s="16"/>
      <c r="D1414" s="191"/>
      <c r="E1414" s="191"/>
      <c r="F1414" s="191"/>
      <c r="G1414" s="191"/>
      <c r="H1414" s="191"/>
      <c r="I1414" s="190" t="s">
        <v>15</v>
      </c>
      <c r="J1414" s="190"/>
      <c r="K1414" s="190"/>
      <c r="L1414" s="190"/>
      <c r="M1414" s="190"/>
      <c r="N1414" s="190"/>
    </row>
    <row r="1415" spans="1:14" s="19" customFormat="1" ht="16.5" customHeight="1">
      <c r="A1415" s="16"/>
      <c r="B1415" s="16"/>
      <c r="C1415" s="16"/>
      <c r="D1415" s="191"/>
      <c r="E1415" s="191"/>
      <c r="F1415" s="191"/>
      <c r="G1415" s="191"/>
      <c r="H1415" s="191"/>
      <c r="I1415" s="55" t="e">
        <f aca="true" t="shared" si="230" ref="I1415:N1415">I1411+I1413</f>
        <v>#REF!</v>
      </c>
      <c r="J1415" s="55" t="e">
        <f t="shared" si="230"/>
        <v>#REF!</v>
      </c>
      <c r="K1415" s="55" t="e">
        <f t="shared" si="230"/>
        <v>#REF!</v>
      </c>
      <c r="L1415" s="55" t="e">
        <f t="shared" si="230"/>
        <v>#REF!</v>
      </c>
      <c r="M1415" s="55" t="e">
        <f t="shared" si="230"/>
        <v>#REF!</v>
      </c>
      <c r="N1415" s="55" t="e">
        <f t="shared" si="230"/>
        <v>#REF!</v>
      </c>
    </row>
    <row r="1416" spans="1:14" s="34" customFormat="1" ht="15" customHeight="1">
      <c r="A1416" s="16"/>
      <c r="B1416" s="16"/>
      <c r="C1416" s="16"/>
      <c r="D1416" s="191" t="s">
        <v>93</v>
      </c>
      <c r="E1416" s="191"/>
      <c r="F1416" s="191"/>
      <c r="G1416" s="191"/>
      <c r="H1416" s="191"/>
      <c r="I1416" s="132" t="s">
        <v>47</v>
      </c>
      <c r="J1416" s="132"/>
      <c r="K1416" s="132"/>
      <c r="L1416" s="132"/>
      <c r="M1416" s="132"/>
      <c r="N1416" s="132"/>
    </row>
    <row r="1417" spans="1:14" s="34" customFormat="1" ht="16.5" customHeight="1">
      <c r="A1417" s="16"/>
      <c r="B1417" s="16"/>
      <c r="C1417" s="16"/>
      <c r="D1417" s="191"/>
      <c r="E1417" s="191"/>
      <c r="F1417" s="191"/>
      <c r="G1417" s="191"/>
      <c r="H1417" s="191"/>
      <c r="I1417" s="2"/>
      <c r="J1417" s="5"/>
      <c r="K1417" s="5"/>
      <c r="L1417" s="5"/>
      <c r="M1417" s="5"/>
      <c r="N1417" s="5">
        <f>I1417+J1417+K1417+L1417+M1417</f>
        <v>0</v>
      </c>
    </row>
    <row r="1418" spans="1:14" s="34" customFormat="1" ht="16.5" customHeight="1">
      <c r="A1418" s="16"/>
      <c r="B1418" s="16"/>
      <c r="C1418" s="16"/>
      <c r="D1418" s="191"/>
      <c r="E1418" s="191"/>
      <c r="F1418" s="191"/>
      <c r="G1418" s="191"/>
      <c r="H1418" s="191"/>
      <c r="I1418" s="189" t="s">
        <v>14</v>
      </c>
      <c r="J1418" s="189"/>
      <c r="K1418" s="189"/>
      <c r="L1418" s="189"/>
      <c r="M1418" s="189"/>
      <c r="N1418" s="189"/>
    </row>
    <row r="1419" spans="1:14" s="34" customFormat="1" ht="12.75" customHeight="1">
      <c r="A1419" s="16"/>
      <c r="B1419" s="16"/>
      <c r="C1419" s="16" t="s">
        <v>50</v>
      </c>
      <c r="D1419" s="191"/>
      <c r="E1419" s="191"/>
      <c r="F1419" s="191"/>
      <c r="G1419" s="191"/>
      <c r="H1419" s="191"/>
      <c r="I1419" s="60" t="e">
        <f>SUMIF(#REF!,$C1419,#REF!)</f>
        <v>#REF!</v>
      </c>
      <c r="J1419" s="60" t="e">
        <f>SUMIF(#REF!,$C1419,#REF!)</f>
        <v>#REF!</v>
      </c>
      <c r="K1419" s="60" t="e">
        <f>SUMIF(#REF!,$C1419,#REF!)</f>
        <v>#REF!</v>
      </c>
      <c r="L1419" s="60" t="e">
        <f>SUMIF(#REF!,$C1419,#REF!)</f>
        <v>#REF!</v>
      </c>
      <c r="M1419" s="60" t="e">
        <f>SUMIF(#REF!,$C1419,#REF!)</f>
        <v>#REF!</v>
      </c>
      <c r="N1419" s="60" t="e">
        <f>SUMIF(#REF!,$C1419,#REF!)</f>
        <v>#REF!</v>
      </c>
    </row>
    <row r="1420" spans="1:14" s="34" customFormat="1" ht="14.25" customHeight="1">
      <c r="A1420" s="16"/>
      <c r="B1420" s="16"/>
      <c r="C1420" s="16"/>
      <c r="D1420" s="191"/>
      <c r="E1420" s="191"/>
      <c r="F1420" s="191"/>
      <c r="G1420" s="191"/>
      <c r="H1420" s="191"/>
      <c r="I1420" s="190" t="s">
        <v>15</v>
      </c>
      <c r="J1420" s="190"/>
      <c r="K1420" s="190"/>
      <c r="L1420" s="190"/>
      <c r="M1420" s="190"/>
      <c r="N1420" s="190"/>
    </row>
    <row r="1421" spans="1:14" s="19" customFormat="1" ht="16.5" customHeight="1">
      <c r="A1421" s="16"/>
      <c r="B1421" s="16"/>
      <c r="C1421" s="16"/>
      <c r="D1421" s="191"/>
      <c r="E1421" s="191"/>
      <c r="F1421" s="191"/>
      <c r="G1421" s="191"/>
      <c r="H1421" s="191"/>
      <c r="I1421" s="55" t="e">
        <f aca="true" t="shared" si="231" ref="I1421:N1421">I1417+I1419</f>
        <v>#REF!</v>
      </c>
      <c r="J1421" s="55" t="e">
        <f t="shared" si="231"/>
        <v>#REF!</v>
      </c>
      <c r="K1421" s="55" t="e">
        <f t="shared" si="231"/>
        <v>#REF!</v>
      </c>
      <c r="L1421" s="55" t="e">
        <f t="shared" si="231"/>
        <v>#REF!</v>
      </c>
      <c r="M1421" s="55" t="e">
        <f t="shared" si="231"/>
        <v>#REF!</v>
      </c>
      <c r="N1421" s="55" t="e">
        <f t="shared" si="231"/>
        <v>#REF!</v>
      </c>
    </row>
    <row r="1422" spans="1:14" s="34" customFormat="1" ht="15" customHeight="1">
      <c r="A1422" s="16"/>
      <c r="B1422" s="16"/>
      <c r="C1422" s="16"/>
      <c r="D1422" s="191" t="s">
        <v>94</v>
      </c>
      <c r="E1422" s="191"/>
      <c r="F1422" s="191"/>
      <c r="G1422" s="191"/>
      <c r="H1422" s="191"/>
      <c r="I1422" s="132" t="s">
        <v>47</v>
      </c>
      <c r="J1422" s="132"/>
      <c r="K1422" s="132"/>
      <c r="L1422" s="132"/>
      <c r="M1422" s="132"/>
      <c r="N1422" s="132"/>
    </row>
    <row r="1423" spans="1:14" s="34" customFormat="1" ht="16.5" customHeight="1">
      <c r="A1423" s="16"/>
      <c r="B1423" s="16"/>
      <c r="C1423" s="16"/>
      <c r="D1423" s="191"/>
      <c r="E1423" s="191"/>
      <c r="F1423" s="191"/>
      <c r="G1423" s="191"/>
      <c r="H1423" s="191"/>
      <c r="I1423" s="2"/>
      <c r="J1423" s="5"/>
      <c r="K1423" s="5"/>
      <c r="L1423" s="5"/>
      <c r="M1423" s="5"/>
      <c r="N1423" s="5">
        <f>I1423+J1423+K1423+L1423+M1423</f>
        <v>0</v>
      </c>
    </row>
    <row r="1424" spans="1:14" s="34" customFormat="1" ht="16.5" customHeight="1">
      <c r="A1424" s="16"/>
      <c r="B1424" s="16"/>
      <c r="C1424" s="16"/>
      <c r="D1424" s="191"/>
      <c r="E1424" s="191"/>
      <c r="F1424" s="191"/>
      <c r="G1424" s="191"/>
      <c r="H1424" s="191"/>
      <c r="I1424" s="189" t="s">
        <v>14</v>
      </c>
      <c r="J1424" s="189"/>
      <c r="K1424" s="189"/>
      <c r="L1424" s="189"/>
      <c r="M1424" s="189"/>
      <c r="N1424" s="189"/>
    </row>
    <row r="1425" spans="1:14" s="34" customFormat="1" ht="12.75" customHeight="1">
      <c r="A1425" s="16"/>
      <c r="B1425" s="16"/>
      <c r="C1425" s="16" t="s">
        <v>51</v>
      </c>
      <c r="D1425" s="191"/>
      <c r="E1425" s="191"/>
      <c r="F1425" s="191"/>
      <c r="G1425" s="191"/>
      <c r="H1425" s="191"/>
      <c r="I1425" s="60" t="e">
        <f>SUMIF(#REF!,$C1425,#REF!)</f>
        <v>#REF!</v>
      </c>
      <c r="J1425" s="60" t="e">
        <f>SUMIF(#REF!,$C1425,#REF!)</f>
        <v>#REF!</v>
      </c>
      <c r="K1425" s="60" t="e">
        <f>SUMIF(#REF!,$C1425,#REF!)</f>
        <v>#REF!</v>
      </c>
      <c r="L1425" s="60" t="e">
        <f>SUMIF(#REF!,$C1425,#REF!)</f>
        <v>#REF!</v>
      </c>
      <c r="M1425" s="60" t="e">
        <f>SUMIF(#REF!,$C1425,#REF!)</f>
        <v>#REF!</v>
      </c>
      <c r="N1425" s="60" t="e">
        <f>SUMIF(#REF!,$C1425,#REF!)</f>
        <v>#REF!</v>
      </c>
    </row>
    <row r="1426" spans="1:14" s="34" customFormat="1" ht="14.25" customHeight="1">
      <c r="A1426" s="16"/>
      <c r="B1426" s="16"/>
      <c r="C1426" s="16"/>
      <c r="D1426" s="191"/>
      <c r="E1426" s="191"/>
      <c r="F1426" s="191"/>
      <c r="G1426" s="191"/>
      <c r="H1426" s="191"/>
      <c r="I1426" s="190" t="s">
        <v>15</v>
      </c>
      <c r="J1426" s="190"/>
      <c r="K1426" s="190"/>
      <c r="L1426" s="190"/>
      <c r="M1426" s="190"/>
      <c r="N1426" s="190"/>
    </row>
    <row r="1427" spans="1:14" s="19" customFormat="1" ht="16.5" customHeight="1">
      <c r="A1427" s="16"/>
      <c r="B1427" s="16"/>
      <c r="C1427" s="16"/>
      <c r="D1427" s="191"/>
      <c r="E1427" s="191"/>
      <c r="F1427" s="191"/>
      <c r="G1427" s="191"/>
      <c r="H1427" s="191"/>
      <c r="I1427" s="55" t="e">
        <f aca="true" t="shared" si="232" ref="I1427:N1427">I1423+I1425</f>
        <v>#REF!</v>
      </c>
      <c r="J1427" s="55" t="e">
        <f t="shared" si="232"/>
        <v>#REF!</v>
      </c>
      <c r="K1427" s="55" t="e">
        <f t="shared" si="232"/>
        <v>#REF!</v>
      </c>
      <c r="L1427" s="55" t="e">
        <f t="shared" si="232"/>
        <v>#REF!</v>
      </c>
      <c r="M1427" s="55" t="e">
        <f t="shared" si="232"/>
        <v>#REF!</v>
      </c>
      <c r="N1427" s="55" t="e">
        <f t="shared" si="232"/>
        <v>#REF!</v>
      </c>
    </row>
    <row r="1428" spans="1:14" s="34" customFormat="1" ht="15" customHeight="1">
      <c r="A1428" s="16"/>
      <c r="B1428" s="16"/>
      <c r="C1428" s="16"/>
      <c r="D1428" s="191" t="s">
        <v>95</v>
      </c>
      <c r="E1428" s="191"/>
      <c r="F1428" s="191"/>
      <c r="G1428" s="191"/>
      <c r="H1428" s="191"/>
      <c r="I1428" s="132" t="s">
        <v>47</v>
      </c>
      <c r="J1428" s="132"/>
      <c r="K1428" s="132"/>
      <c r="L1428" s="132"/>
      <c r="M1428" s="132"/>
      <c r="N1428" s="132"/>
    </row>
    <row r="1429" spans="1:14" s="34" customFormat="1" ht="16.5" customHeight="1">
      <c r="A1429" s="16"/>
      <c r="B1429" s="16"/>
      <c r="C1429" s="16"/>
      <c r="D1429" s="191"/>
      <c r="E1429" s="191"/>
      <c r="F1429" s="191"/>
      <c r="G1429" s="191"/>
      <c r="H1429" s="191"/>
      <c r="I1429" s="2"/>
      <c r="J1429" s="5"/>
      <c r="K1429" s="5"/>
      <c r="L1429" s="5"/>
      <c r="M1429" s="5"/>
      <c r="N1429" s="5">
        <f>I1429+J1429+K1429+L1429+M1429</f>
        <v>0</v>
      </c>
    </row>
    <row r="1430" spans="1:14" s="34" customFormat="1" ht="16.5" customHeight="1">
      <c r="A1430" s="16"/>
      <c r="B1430" s="16"/>
      <c r="C1430" s="16"/>
      <c r="D1430" s="191"/>
      <c r="E1430" s="191"/>
      <c r="F1430" s="191"/>
      <c r="G1430" s="191"/>
      <c r="H1430" s="191"/>
      <c r="I1430" s="189" t="s">
        <v>14</v>
      </c>
      <c r="J1430" s="189"/>
      <c r="K1430" s="189"/>
      <c r="L1430" s="189"/>
      <c r="M1430" s="189"/>
      <c r="N1430" s="189"/>
    </row>
    <row r="1431" spans="1:14" s="34" customFormat="1" ht="12.75" customHeight="1">
      <c r="A1431" s="16"/>
      <c r="B1431" s="16"/>
      <c r="C1431" s="16" t="s">
        <v>52</v>
      </c>
      <c r="D1431" s="191"/>
      <c r="E1431" s="191"/>
      <c r="F1431" s="191"/>
      <c r="G1431" s="191"/>
      <c r="H1431" s="191"/>
      <c r="I1431" s="60" t="e">
        <f>SUMIF(#REF!,$C1431,#REF!)</f>
        <v>#REF!</v>
      </c>
      <c r="J1431" s="60" t="e">
        <f>SUMIF(#REF!,$C1431,#REF!)</f>
        <v>#REF!</v>
      </c>
      <c r="K1431" s="60" t="e">
        <f>SUMIF(#REF!,$C1431,#REF!)</f>
        <v>#REF!</v>
      </c>
      <c r="L1431" s="60" t="e">
        <f>SUMIF(#REF!,$C1431,#REF!)</f>
        <v>#REF!</v>
      </c>
      <c r="M1431" s="60" t="e">
        <f>SUMIF(#REF!,$C1431,#REF!)</f>
        <v>#REF!</v>
      </c>
      <c r="N1431" s="60" t="e">
        <f>SUMIF(#REF!,$C1431,#REF!)</f>
        <v>#REF!</v>
      </c>
    </row>
    <row r="1432" spans="1:14" s="34" customFormat="1" ht="14.25" customHeight="1">
      <c r="A1432" s="16"/>
      <c r="B1432" s="16"/>
      <c r="C1432" s="16"/>
      <c r="D1432" s="191"/>
      <c r="E1432" s="191"/>
      <c r="F1432" s="191"/>
      <c r="G1432" s="191"/>
      <c r="H1432" s="191"/>
      <c r="I1432" s="190" t="s">
        <v>15</v>
      </c>
      <c r="J1432" s="190"/>
      <c r="K1432" s="190"/>
      <c r="L1432" s="190"/>
      <c r="M1432" s="190"/>
      <c r="N1432" s="190"/>
    </row>
    <row r="1433" spans="1:14" s="19" customFormat="1" ht="16.5" customHeight="1">
      <c r="A1433" s="16"/>
      <c r="B1433" s="16"/>
      <c r="C1433" s="16"/>
      <c r="D1433" s="191"/>
      <c r="E1433" s="191"/>
      <c r="F1433" s="191"/>
      <c r="G1433" s="191"/>
      <c r="H1433" s="191"/>
      <c r="I1433" s="55" t="e">
        <f aca="true" t="shared" si="233" ref="I1433:N1433">I1429+I1431</f>
        <v>#REF!</v>
      </c>
      <c r="J1433" s="55" t="e">
        <f t="shared" si="233"/>
        <v>#REF!</v>
      </c>
      <c r="K1433" s="55" t="e">
        <f t="shared" si="233"/>
        <v>#REF!</v>
      </c>
      <c r="L1433" s="55" t="e">
        <f t="shared" si="233"/>
        <v>#REF!</v>
      </c>
      <c r="M1433" s="55" t="e">
        <f t="shared" si="233"/>
        <v>#REF!</v>
      </c>
      <c r="N1433" s="55" t="e">
        <f t="shared" si="233"/>
        <v>#REF!</v>
      </c>
    </row>
    <row r="1434" spans="1:14" s="34" customFormat="1" ht="15" customHeight="1">
      <c r="A1434" s="16"/>
      <c r="B1434" s="16"/>
      <c r="C1434" s="16"/>
      <c r="D1434" s="191" t="s">
        <v>96</v>
      </c>
      <c r="E1434" s="191"/>
      <c r="F1434" s="191"/>
      <c r="G1434" s="191"/>
      <c r="H1434" s="191"/>
      <c r="I1434" s="132" t="s">
        <v>47</v>
      </c>
      <c r="J1434" s="132"/>
      <c r="K1434" s="132"/>
      <c r="L1434" s="132"/>
      <c r="M1434" s="132"/>
      <c r="N1434" s="132"/>
    </row>
    <row r="1435" spans="1:14" s="34" customFormat="1" ht="16.5" customHeight="1">
      <c r="A1435" s="16"/>
      <c r="B1435" s="16"/>
      <c r="C1435" s="16"/>
      <c r="D1435" s="191"/>
      <c r="E1435" s="191"/>
      <c r="F1435" s="191"/>
      <c r="G1435" s="191"/>
      <c r="H1435" s="191"/>
      <c r="I1435" s="2">
        <v>30000</v>
      </c>
      <c r="J1435" s="5">
        <v>1140000</v>
      </c>
      <c r="K1435" s="5">
        <v>2735000</v>
      </c>
      <c r="L1435" s="5">
        <v>2455000</v>
      </c>
      <c r="M1435" s="5">
        <v>1920000</v>
      </c>
      <c r="N1435" s="5">
        <f>I1435+J1435+K1435+L1435+M1435</f>
        <v>8280000</v>
      </c>
    </row>
    <row r="1436" spans="1:14" s="34" customFormat="1" ht="16.5" customHeight="1">
      <c r="A1436" s="16"/>
      <c r="B1436" s="16"/>
      <c r="C1436" s="16"/>
      <c r="D1436" s="191"/>
      <c r="E1436" s="191"/>
      <c r="F1436" s="191"/>
      <c r="G1436" s="191"/>
      <c r="H1436" s="191"/>
      <c r="I1436" s="189" t="s">
        <v>14</v>
      </c>
      <c r="J1436" s="189"/>
      <c r="K1436" s="189"/>
      <c r="L1436" s="189"/>
      <c r="M1436" s="189"/>
      <c r="N1436" s="189"/>
    </row>
    <row r="1437" spans="1:14" s="34" customFormat="1" ht="12.75" customHeight="1">
      <c r="A1437" s="16"/>
      <c r="B1437" s="16"/>
      <c r="C1437" s="16" t="s">
        <v>53</v>
      </c>
      <c r="D1437" s="191"/>
      <c r="E1437" s="191"/>
      <c r="F1437" s="191"/>
      <c r="G1437" s="191"/>
      <c r="H1437" s="191"/>
      <c r="I1437" s="60" t="e">
        <f>SUMIF(#REF!,$C1437,#REF!)</f>
        <v>#REF!</v>
      </c>
      <c r="J1437" s="60" t="e">
        <f>SUMIF(#REF!,$C1437,#REF!)</f>
        <v>#REF!</v>
      </c>
      <c r="K1437" s="60" t="e">
        <f>SUMIF(#REF!,$C1437,#REF!)</f>
        <v>#REF!</v>
      </c>
      <c r="L1437" s="60" t="e">
        <f>SUMIF(#REF!,$C1437,#REF!)</f>
        <v>#REF!</v>
      </c>
      <c r="M1437" s="60" t="e">
        <f>SUMIF(#REF!,$C1437,#REF!)</f>
        <v>#REF!</v>
      </c>
      <c r="N1437" s="60" t="e">
        <f>SUMIF(#REF!,$C1437,#REF!)</f>
        <v>#REF!</v>
      </c>
    </row>
    <row r="1438" spans="1:14" s="34" customFormat="1" ht="14.25" customHeight="1">
      <c r="A1438" s="16"/>
      <c r="B1438" s="16"/>
      <c r="C1438" s="16"/>
      <c r="D1438" s="191"/>
      <c r="E1438" s="191"/>
      <c r="F1438" s="191"/>
      <c r="G1438" s="191"/>
      <c r="H1438" s="191"/>
      <c r="I1438" s="190" t="s">
        <v>15</v>
      </c>
      <c r="J1438" s="190"/>
      <c r="K1438" s="190"/>
      <c r="L1438" s="190"/>
      <c r="M1438" s="190"/>
      <c r="N1438" s="190"/>
    </row>
    <row r="1439" spans="1:14" s="19" customFormat="1" ht="16.5" customHeight="1">
      <c r="A1439" s="16"/>
      <c r="B1439" s="16"/>
      <c r="C1439" s="16"/>
      <c r="D1439" s="191"/>
      <c r="E1439" s="191"/>
      <c r="F1439" s="191"/>
      <c r="G1439" s="191"/>
      <c r="H1439" s="191"/>
      <c r="I1439" s="55" t="e">
        <f aca="true" t="shared" si="234" ref="I1439:N1439">I1435+I1437</f>
        <v>#REF!</v>
      </c>
      <c r="J1439" s="55" t="e">
        <f t="shared" si="234"/>
        <v>#REF!</v>
      </c>
      <c r="K1439" s="55" t="e">
        <f t="shared" si="234"/>
        <v>#REF!</v>
      </c>
      <c r="L1439" s="55" t="e">
        <f t="shared" si="234"/>
        <v>#REF!</v>
      </c>
      <c r="M1439" s="55" t="e">
        <f t="shared" si="234"/>
        <v>#REF!</v>
      </c>
      <c r="N1439" s="55" t="e">
        <f t="shared" si="234"/>
        <v>#REF!</v>
      </c>
    </row>
    <row r="1440" spans="1:14" s="34" customFormat="1" ht="15" customHeight="1">
      <c r="A1440" s="16"/>
      <c r="B1440" s="16"/>
      <c r="C1440" s="16"/>
      <c r="D1440" s="191" t="s">
        <v>97</v>
      </c>
      <c r="E1440" s="191"/>
      <c r="F1440" s="191"/>
      <c r="G1440" s="191"/>
      <c r="H1440" s="191"/>
      <c r="I1440" s="132" t="s">
        <v>47</v>
      </c>
      <c r="J1440" s="132"/>
      <c r="K1440" s="132"/>
      <c r="L1440" s="132"/>
      <c r="M1440" s="132"/>
      <c r="N1440" s="132"/>
    </row>
    <row r="1441" spans="1:14" s="34" customFormat="1" ht="16.5" customHeight="1">
      <c r="A1441" s="16"/>
      <c r="B1441" s="16"/>
      <c r="C1441" s="16"/>
      <c r="D1441" s="191"/>
      <c r="E1441" s="191"/>
      <c r="F1441" s="191"/>
      <c r="G1441" s="191"/>
      <c r="H1441" s="191"/>
      <c r="I1441" s="2">
        <v>100000</v>
      </c>
      <c r="J1441" s="5"/>
      <c r="K1441" s="5"/>
      <c r="L1441" s="5"/>
      <c r="M1441" s="5"/>
      <c r="N1441" s="5">
        <f>I1441+J1441+K1441+L1441+M1441</f>
        <v>100000</v>
      </c>
    </row>
    <row r="1442" spans="1:14" s="34" customFormat="1" ht="16.5" customHeight="1">
      <c r="A1442" s="16"/>
      <c r="B1442" s="16"/>
      <c r="C1442" s="16"/>
      <c r="D1442" s="191"/>
      <c r="E1442" s="191"/>
      <c r="F1442" s="191"/>
      <c r="G1442" s="191"/>
      <c r="H1442" s="191"/>
      <c r="I1442" s="189" t="s">
        <v>14</v>
      </c>
      <c r="J1442" s="189"/>
      <c r="K1442" s="189"/>
      <c r="L1442" s="189"/>
      <c r="M1442" s="189"/>
      <c r="N1442" s="189"/>
    </row>
    <row r="1443" spans="1:14" s="34" customFormat="1" ht="12.75" customHeight="1">
      <c r="A1443" s="16"/>
      <c r="B1443" s="16"/>
      <c r="C1443" s="16" t="s">
        <v>54</v>
      </c>
      <c r="D1443" s="191"/>
      <c r="E1443" s="191"/>
      <c r="F1443" s="191"/>
      <c r="G1443" s="191"/>
      <c r="H1443" s="191"/>
      <c r="I1443" s="60" t="e">
        <f>SUMIF(#REF!,$C1443,#REF!)</f>
        <v>#REF!</v>
      </c>
      <c r="J1443" s="60" t="e">
        <f>SUMIF(#REF!,$C1443,#REF!)</f>
        <v>#REF!</v>
      </c>
      <c r="K1443" s="60" t="e">
        <f>SUMIF(#REF!,$C1443,#REF!)</f>
        <v>#REF!</v>
      </c>
      <c r="L1443" s="60" t="e">
        <f>SUMIF(#REF!,$C1443,#REF!)</f>
        <v>#REF!</v>
      </c>
      <c r="M1443" s="60" t="e">
        <f>SUMIF(#REF!,$C1443,#REF!)</f>
        <v>#REF!</v>
      </c>
      <c r="N1443" s="60" t="e">
        <f>SUMIF(#REF!,$C1443,#REF!)</f>
        <v>#REF!</v>
      </c>
    </row>
    <row r="1444" spans="1:14" s="34" customFormat="1" ht="14.25" customHeight="1">
      <c r="A1444" s="16"/>
      <c r="B1444" s="16"/>
      <c r="C1444" s="16"/>
      <c r="D1444" s="191"/>
      <c r="E1444" s="191"/>
      <c r="F1444" s="191"/>
      <c r="G1444" s="191"/>
      <c r="H1444" s="191"/>
      <c r="I1444" s="190" t="s">
        <v>15</v>
      </c>
      <c r="J1444" s="190"/>
      <c r="K1444" s="190"/>
      <c r="L1444" s="190"/>
      <c r="M1444" s="190"/>
      <c r="N1444" s="190"/>
    </row>
    <row r="1445" spans="1:14" s="19" customFormat="1" ht="16.5" customHeight="1">
      <c r="A1445" s="16"/>
      <c r="B1445" s="16"/>
      <c r="C1445" s="16"/>
      <c r="D1445" s="191"/>
      <c r="E1445" s="191"/>
      <c r="F1445" s="191"/>
      <c r="G1445" s="191"/>
      <c r="H1445" s="191"/>
      <c r="I1445" s="55" t="e">
        <f aca="true" t="shared" si="235" ref="I1445:N1445">I1441+I1443</f>
        <v>#REF!</v>
      </c>
      <c r="J1445" s="55" t="e">
        <f t="shared" si="235"/>
        <v>#REF!</v>
      </c>
      <c r="K1445" s="55" t="e">
        <f t="shared" si="235"/>
        <v>#REF!</v>
      </c>
      <c r="L1445" s="55" t="e">
        <f t="shared" si="235"/>
        <v>#REF!</v>
      </c>
      <c r="M1445" s="55" t="e">
        <f t="shared" si="235"/>
        <v>#REF!</v>
      </c>
      <c r="N1445" s="55" t="e">
        <f t="shared" si="235"/>
        <v>#REF!</v>
      </c>
    </row>
    <row r="1446" spans="1:14" s="34" customFormat="1" ht="15" customHeight="1">
      <c r="A1446" s="16"/>
      <c r="B1446" s="16"/>
      <c r="C1446" s="16"/>
      <c r="D1446" s="191" t="s">
        <v>98</v>
      </c>
      <c r="E1446" s="191"/>
      <c r="F1446" s="191"/>
      <c r="G1446" s="191"/>
      <c r="H1446" s="191"/>
      <c r="I1446" s="132" t="s">
        <v>47</v>
      </c>
      <c r="J1446" s="132"/>
      <c r="K1446" s="132"/>
      <c r="L1446" s="132"/>
      <c r="M1446" s="132"/>
      <c r="N1446" s="132"/>
    </row>
    <row r="1447" spans="1:14" s="34" customFormat="1" ht="16.5" customHeight="1">
      <c r="A1447" s="16"/>
      <c r="B1447" s="16"/>
      <c r="C1447" s="16"/>
      <c r="D1447" s="191"/>
      <c r="E1447" s="191"/>
      <c r="F1447" s="191"/>
      <c r="G1447" s="191"/>
      <c r="H1447" s="191"/>
      <c r="I1447" s="2">
        <v>1705000</v>
      </c>
      <c r="J1447" s="5">
        <v>995000</v>
      </c>
      <c r="K1447" s="5">
        <v>600000</v>
      </c>
      <c r="L1447" s="5"/>
      <c r="M1447" s="5"/>
      <c r="N1447" s="5">
        <f>I1447+J1447+K1447+L1447+M1447</f>
        <v>3300000</v>
      </c>
    </row>
    <row r="1448" spans="1:14" s="34" customFormat="1" ht="16.5" customHeight="1">
      <c r="A1448" s="16"/>
      <c r="B1448" s="16"/>
      <c r="C1448" s="16"/>
      <c r="D1448" s="191"/>
      <c r="E1448" s="191"/>
      <c r="F1448" s="191"/>
      <c r="G1448" s="191"/>
      <c r="H1448" s="191"/>
      <c r="I1448" s="189" t="s">
        <v>14</v>
      </c>
      <c r="J1448" s="189"/>
      <c r="K1448" s="189"/>
      <c r="L1448" s="189"/>
      <c r="M1448" s="189"/>
      <c r="N1448" s="189"/>
    </row>
    <row r="1449" spans="1:14" s="34" customFormat="1" ht="12.75" customHeight="1">
      <c r="A1449" s="16"/>
      <c r="B1449" s="16"/>
      <c r="C1449" s="16" t="s">
        <v>55</v>
      </c>
      <c r="D1449" s="191"/>
      <c r="E1449" s="191"/>
      <c r="F1449" s="191"/>
      <c r="G1449" s="191"/>
      <c r="H1449" s="191"/>
      <c r="I1449" s="60" t="e">
        <f>SUMIF(#REF!,$C1449,#REF!)</f>
        <v>#REF!</v>
      </c>
      <c r="J1449" s="60" t="e">
        <f>SUMIF(#REF!,$C1449,#REF!)</f>
        <v>#REF!</v>
      </c>
      <c r="K1449" s="60" t="e">
        <f>SUMIF(#REF!,$C1449,#REF!)</f>
        <v>#REF!</v>
      </c>
      <c r="L1449" s="60" t="e">
        <f>SUMIF(#REF!,$C1449,#REF!)</f>
        <v>#REF!</v>
      </c>
      <c r="M1449" s="60" t="e">
        <f>SUMIF(#REF!,$C1449,#REF!)</f>
        <v>#REF!</v>
      </c>
      <c r="N1449" s="60" t="e">
        <f>SUMIF(#REF!,$C1449,#REF!)</f>
        <v>#REF!</v>
      </c>
    </row>
    <row r="1450" spans="1:14" s="34" customFormat="1" ht="14.25" customHeight="1">
      <c r="A1450" s="16"/>
      <c r="B1450" s="16"/>
      <c r="C1450" s="16"/>
      <c r="D1450" s="191"/>
      <c r="E1450" s="191"/>
      <c r="F1450" s="191"/>
      <c r="G1450" s="191"/>
      <c r="H1450" s="191"/>
      <c r="I1450" s="190" t="s">
        <v>15</v>
      </c>
      <c r="J1450" s="190"/>
      <c r="K1450" s="190"/>
      <c r="L1450" s="190"/>
      <c r="M1450" s="190"/>
      <c r="N1450" s="190"/>
    </row>
    <row r="1451" spans="1:14" s="19" customFormat="1" ht="16.5" customHeight="1">
      <c r="A1451" s="16"/>
      <c r="B1451" s="16"/>
      <c r="C1451" s="16"/>
      <c r="D1451" s="191"/>
      <c r="E1451" s="191"/>
      <c r="F1451" s="191"/>
      <c r="G1451" s="191"/>
      <c r="H1451" s="191"/>
      <c r="I1451" s="55" t="e">
        <f aca="true" t="shared" si="236" ref="I1451:N1451">I1447+I1449</f>
        <v>#REF!</v>
      </c>
      <c r="J1451" s="55" t="e">
        <f t="shared" si="236"/>
        <v>#REF!</v>
      </c>
      <c r="K1451" s="55" t="e">
        <f t="shared" si="236"/>
        <v>#REF!</v>
      </c>
      <c r="L1451" s="55" t="e">
        <f t="shared" si="236"/>
        <v>#REF!</v>
      </c>
      <c r="M1451" s="55" t="e">
        <f t="shared" si="236"/>
        <v>#REF!</v>
      </c>
      <c r="N1451" s="55" t="e">
        <f t="shared" si="236"/>
        <v>#REF!</v>
      </c>
    </row>
    <row r="1452" spans="1:14" s="34" customFormat="1" ht="15" customHeight="1">
      <c r="A1452" s="16"/>
      <c r="B1452" s="16"/>
      <c r="C1452" s="16"/>
      <c r="D1452" s="191" t="s">
        <v>31</v>
      </c>
      <c r="E1452" s="191"/>
      <c r="F1452" s="191"/>
      <c r="G1452" s="191"/>
      <c r="H1452" s="191"/>
      <c r="I1452" s="132" t="s">
        <v>47</v>
      </c>
      <c r="J1452" s="132"/>
      <c r="K1452" s="132"/>
      <c r="L1452" s="132"/>
      <c r="M1452" s="132"/>
      <c r="N1452" s="132"/>
    </row>
    <row r="1453" spans="1:14" s="34" customFormat="1" ht="16.5" customHeight="1">
      <c r="A1453" s="16"/>
      <c r="B1453" s="16"/>
      <c r="C1453" s="16"/>
      <c r="D1453" s="191"/>
      <c r="E1453" s="191"/>
      <c r="F1453" s="191"/>
      <c r="G1453" s="191"/>
      <c r="H1453" s="191"/>
      <c r="I1453" s="2">
        <v>31850000</v>
      </c>
      <c r="J1453" s="5">
        <v>32785000</v>
      </c>
      <c r="K1453" s="5">
        <v>4070000</v>
      </c>
      <c r="L1453" s="5">
        <v>2416000</v>
      </c>
      <c r="M1453" s="5">
        <v>310000</v>
      </c>
      <c r="N1453" s="5">
        <f>I1453+J1453+K1453+L1453+M1453</f>
        <v>71431000</v>
      </c>
    </row>
    <row r="1454" spans="1:14" s="34" customFormat="1" ht="16.5" customHeight="1">
      <c r="A1454" s="16"/>
      <c r="B1454" s="16"/>
      <c r="C1454" s="16"/>
      <c r="D1454" s="191"/>
      <c r="E1454" s="191"/>
      <c r="F1454" s="191"/>
      <c r="G1454" s="191"/>
      <c r="H1454" s="191"/>
      <c r="I1454" s="189" t="s">
        <v>14</v>
      </c>
      <c r="J1454" s="189"/>
      <c r="K1454" s="189"/>
      <c r="L1454" s="189"/>
      <c r="M1454" s="189"/>
      <c r="N1454" s="189"/>
    </row>
    <row r="1455" spans="1:14" s="34" customFormat="1" ht="12.75" customHeight="1">
      <c r="A1455" s="16"/>
      <c r="B1455" s="16"/>
      <c r="C1455" s="16" t="s">
        <v>56</v>
      </c>
      <c r="D1455" s="191"/>
      <c r="E1455" s="191"/>
      <c r="F1455" s="191"/>
      <c r="G1455" s="191"/>
      <c r="H1455" s="191"/>
      <c r="I1455" s="60" t="e">
        <f>SUMIF(#REF!,$C1455,#REF!)</f>
        <v>#REF!</v>
      </c>
      <c r="J1455" s="60" t="e">
        <f>SUMIF(#REF!,$C1455,#REF!)</f>
        <v>#REF!</v>
      </c>
      <c r="K1455" s="60" t="e">
        <f>SUMIF(#REF!,$C1455,#REF!)</f>
        <v>#REF!</v>
      </c>
      <c r="L1455" s="60" t="e">
        <f>SUMIF(#REF!,$C1455,#REF!)</f>
        <v>#REF!</v>
      </c>
      <c r="M1455" s="60" t="e">
        <f>SUMIF(#REF!,$C1455,#REF!)</f>
        <v>#REF!</v>
      </c>
      <c r="N1455" s="60" t="e">
        <f>SUMIF(#REF!,$C1455,#REF!)</f>
        <v>#REF!</v>
      </c>
    </row>
    <row r="1456" spans="1:14" s="34" customFormat="1" ht="14.25" customHeight="1">
      <c r="A1456" s="16"/>
      <c r="B1456" s="16"/>
      <c r="C1456" s="16"/>
      <c r="D1456" s="191"/>
      <c r="E1456" s="191"/>
      <c r="F1456" s="191"/>
      <c r="G1456" s="191"/>
      <c r="H1456" s="191"/>
      <c r="I1456" s="190" t="s">
        <v>15</v>
      </c>
      <c r="J1456" s="190"/>
      <c r="K1456" s="190"/>
      <c r="L1456" s="190"/>
      <c r="M1456" s="190"/>
      <c r="N1456" s="190"/>
    </row>
    <row r="1457" spans="1:14" s="19" customFormat="1" ht="16.5" customHeight="1">
      <c r="A1457" s="16"/>
      <c r="B1457" s="16"/>
      <c r="C1457" s="16"/>
      <c r="D1457" s="191"/>
      <c r="E1457" s="191"/>
      <c r="F1457" s="191"/>
      <c r="G1457" s="191"/>
      <c r="H1457" s="191"/>
      <c r="I1457" s="55" t="e">
        <f aca="true" t="shared" si="237" ref="I1457:N1457">I1453+I1455</f>
        <v>#REF!</v>
      </c>
      <c r="J1457" s="55" t="e">
        <f t="shared" si="237"/>
        <v>#REF!</v>
      </c>
      <c r="K1457" s="55" t="e">
        <f t="shared" si="237"/>
        <v>#REF!</v>
      </c>
      <c r="L1457" s="55" t="e">
        <f t="shared" si="237"/>
        <v>#REF!</v>
      </c>
      <c r="M1457" s="55" t="e">
        <f t="shared" si="237"/>
        <v>#REF!</v>
      </c>
      <c r="N1457" s="55" t="e">
        <f t="shared" si="237"/>
        <v>#REF!</v>
      </c>
    </row>
    <row r="1458" spans="1:14" s="34" customFormat="1" ht="15" customHeight="1">
      <c r="A1458" s="16"/>
      <c r="B1458" s="16"/>
      <c r="C1458" s="16"/>
      <c r="D1458" s="191" t="s">
        <v>32</v>
      </c>
      <c r="E1458" s="191"/>
      <c r="F1458" s="191"/>
      <c r="G1458" s="191"/>
      <c r="H1458" s="191"/>
      <c r="I1458" s="132" t="s">
        <v>47</v>
      </c>
      <c r="J1458" s="132"/>
      <c r="K1458" s="132"/>
      <c r="L1458" s="132"/>
      <c r="M1458" s="132"/>
      <c r="N1458" s="132"/>
    </row>
    <row r="1459" spans="1:14" s="34" customFormat="1" ht="16.5" customHeight="1">
      <c r="A1459" s="16"/>
      <c r="B1459" s="16"/>
      <c r="C1459" s="16"/>
      <c r="D1459" s="191"/>
      <c r="E1459" s="191"/>
      <c r="F1459" s="191"/>
      <c r="G1459" s="191"/>
      <c r="H1459" s="191"/>
      <c r="I1459" s="2">
        <v>3330000</v>
      </c>
      <c r="J1459" s="5"/>
      <c r="K1459" s="5"/>
      <c r="L1459" s="5"/>
      <c r="M1459" s="5"/>
      <c r="N1459" s="5">
        <f>I1459+J1459+K1459+L1459+M1459</f>
        <v>3330000</v>
      </c>
    </row>
    <row r="1460" spans="1:14" s="34" customFormat="1" ht="16.5" customHeight="1">
      <c r="A1460" s="16"/>
      <c r="B1460" s="16"/>
      <c r="C1460" s="16"/>
      <c r="D1460" s="191"/>
      <c r="E1460" s="191"/>
      <c r="F1460" s="191"/>
      <c r="G1460" s="191"/>
      <c r="H1460" s="191"/>
      <c r="I1460" s="189" t="s">
        <v>14</v>
      </c>
      <c r="J1460" s="189"/>
      <c r="K1460" s="189"/>
      <c r="L1460" s="189"/>
      <c r="M1460" s="189"/>
      <c r="N1460" s="189"/>
    </row>
    <row r="1461" spans="1:14" s="34" customFormat="1" ht="12.75" customHeight="1">
      <c r="A1461" s="16"/>
      <c r="B1461" s="16"/>
      <c r="C1461" s="16" t="s">
        <v>57</v>
      </c>
      <c r="D1461" s="191"/>
      <c r="E1461" s="191"/>
      <c r="F1461" s="191"/>
      <c r="G1461" s="191"/>
      <c r="H1461" s="191"/>
      <c r="I1461" s="60" t="e">
        <f>SUMIF(#REF!,$C1461,#REF!)</f>
        <v>#REF!</v>
      </c>
      <c r="J1461" s="60" t="e">
        <f>SUMIF(#REF!,$C1461,#REF!)</f>
        <v>#REF!</v>
      </c>
      <c r="K1461" s="60" t="e">
        <f>SUMIF(#REF!,$C1461,#REF!)</f>
        <v>#REF!</v>
      </c>
      <c r="L1461" s="60" t="e">
        <f>SUMIF(#REF!,$C1461,#REF!)</f>
        <v>#REF!</v>
      </c>
      <c r="M1461" s="60" t="e">
        <f>SUMIF(#REF!,$C1461,#REF!)</f>
        <v>#REF!</v>
      </c>
      <c r="N1461" s="60" t="e">
        <f>SUMIF(#REF!,$C1461,#REF!)</f>
        <v>#REF!</v>
      </c>
    </row>
    <row r="1462" spans="1:14" s="34" customFormat="1" ht="14.25" customHeight="1">
      <c r="A1462" s="16"/>
      <c r="B1462" s="16"/>
      <c r="C1462" s="16"/>
      <c r="D1462" s="191"/>
      <c r="E1462" s="191"/>
      <c r="F1462" s="191"/>
      <c r="G1462" s="191"/>
      <c r="H1462" s="191"/>
      <c r="I1462" s="190" t="s">
        <v>15</v>
      </c>
      <c r="J1462" s="190"/>
      <c r="K1462" s="190"/>
      <c r="L1462" s="190"/>
      <c r="M1462" s="190"/>
      <c r="N1462" s="190"/>
    </row>
    <row r="1463" spans="1:14" s="19" customFormat="1" ht="16.5" customHeight="1">
      <c r="A1463" s="16"/>
      <c r="B1463" s="16"/>
      <c r="C1463" s="16"/>
      <c r="D1463" s="191"/>
      <c r="E1463" s="191"/>
      <c r="F1463" s="191"/>
      <c r="G1463" s="191"/>
      <c r="H1463" s="191"/>
      <c r="I1463" s="55" t="e">
        <f aca="true" t="shared" si="238" ref="I1463:N1463">I1459+I1461</f>
        <v>#REF!</v>
      </c>
      <c r="J1463" s="55" t="e">
        <f t="shared" si="238"/>
        <v>#REF!</v>
      </c>
      <c r="K1463" s="55" t="e">
        <f t="shared" si="238"/>
        <v>#REF!</v>
      </c>
      <c r="L1463" s="55" t="e">
        <f t="shared" si="238"/>
        <v>#REF!</v>
      </c>
      <c r="M1463" s="55" t="e">
        <f t="shared" si="238"/>
        <v>#REF!</v>
      </c>
      <c r="N1463" s="55" t="e">
        <f t="shared" si="238"/>
        <v>#REF!</v>
      </c>
    </row>
    <row r="1464" spans="1:14" s="34" customFormat="1" ht="15" customHeight="1">
      <c r="A1464" s="16"/>
      <c r="B1464" s="16"/>
      <c r="C1464" s="16"/>
      <c r="D1464" s="191" t="s">
        <v>33</v>
      </c>
      <c r="E1464" s="191"/>
      <c r="F1464" s="191"/>
      <c r="G1464" s="191"/>
      <c r="H1464" s="191"/>
      <c r="I1464" s="132" t="s">
        <v>47</v>
      </c>
      <c r="J1464" s="132"/>
      <c r="K1464" s="132"/>
      <c r="L1464" s="132"/>
      <c r="M1464" s="132"/>
      <c r="N1464" s="132"/>
    </row>
    <row r="1465" spans="1:14" s="34" customFormat="1" ht="16.5" customHeight="1">
      <c r="A1465" s="16"/>
      <c r="B1465" s="16"/>
      <c r="C1465" s="16"/>
      <c r="D1465" s="191"/>
      <c r="E1465" s="191"/>
      <c r="F1465" s="191"/>
      <c r="G1465" s="191"/>
      <c r="H1465" s="191"/>
      <c r="I1465" s="2">
        <v>20436000</v>
      </c>
      <c r="J1465" s="5">
        <v>14767000</v>
      </c>
      <c r="K1465" s="5">
        <v>15450000</v>
      </c>
      <c r="L1465" s="5">
        <v>19635000</v>
      </c>
      <c r="M1465" s="5">
        <v>19100000</v>
      </c>
      <c r="N1465" s="5">
        <f>I1465+J1465+K1465+L1465+M1465</f>
        <v>89388000</v>
      </c>
    </row>
    <row r="1466" spans="1:14" s="34" customFormat="1" ht="16.5" customHeight="1">
      <c r="A1466" s="16"/>
      <c r="B1466" s="16"/>
      <c r="C1466" s="16"/>
      <c r="D1466" s="191"/>
      <c r="E1466" s="191"/>
      <c r="F1466" s="191"/>
      <c r="G1466" s="191"/>
      <c r="H1466" s="191"/>
      <c r="I1466" s="189" t="s">
        <v>14</v>
      </c>
      <c r="J1466" s="189"/>
      <c r="K1466" s="189"/>
      <c r="L1466" s="189"/>
      <c r="M1466" s="189"/>
      <c r="N1466" s="189"/>
    </row>
    <row r="1467" spans="1:14" s="34" customFormat="1" ht="12.75" customHeight="1">
      <c r="A1467" s="16"/>
      <c r="B1467" s="16"/>
      <c r="C1467" s="16" t="s">
        <v>58</v>
      </c>
      <c r="D1467" s="191"/>
      <c r="E1467" s="191"/>
      <c r="F1467" s="191"/>
      <c r="G1467" s="191"/>
      <c r="H1467" s="191"/>
      <c r="I1467" s="60" t="e">
        <f>SUMIF(#REF!,$C1467,#REF!)</f>
        <v>#REF!</v>
      </c>
      <c r="J1467" s="60" t="e">
        <f>SUMIF(#REF!,$C1467,#REF!)</f>
        <v>#REF!</v>
      </c>
      <c r="K1467" s="60" t="e">
        <f>SUMIF(#REF!,$C1467,#REF!)</f>
        <v>#REF!</v>
      </c>
      <c r="L1467" s="60" t="e">
        <f>SUMIF(#REF!,$C1467,#REF!)</f>
        <v>#REF!</v>
      </c>
      <c r="M1467" s="60" t="e">
        <f>SUMIF(#REF!,$C1467,#REF!)</f>
        <v>#REF!</v>
      </c>
      <c r="N1467" s="60" t="e">
        <f>SUMIF(#REF!,$C1467,#REF!)</f>
        <v>#REF!</v>
      </c>
    </row>
    <row r="1468" spans="1:14" s="34" customFormat="1" ht="14.25" customHeight="1">
      <c r="A1468" s="16"/>
      <c r="B1468" s="16"/>
      <c r="C1468" s="16"/>
      <c r="D1468" s="191"/>
      <c r="E1468" s="191"/>
      <c r="F1468" s="191"/>
      <c r="G1468" s="191"/>
      <c r="H1468" s="191"/>
      <c r="I1468" s="190" t="s">
        <v>15</v>
      </c>
      <c r="J1468" s="190"/>
      <c r="K1468" s="190"/>
      <c r="L1468" s="190"/>
      <c r="M1468" s="190"/>
      <c r="N1468" s="190"/>
    </row>
    <row r="1469" spans="1:14" s="19" customFormat="1" ht="16.5" customHeight="1">
      <c r="A1469" s="16"/>
      <c r="B1469" s="16"/>
      <c r="C1469" s="16"/>
      <c r="D1469" s="191"/>
      <c r="E1469" s="191"/>
      <c r="F1469" s="191"/>
      <c r="G1469" s="191"/>
      <c r="H1469" s="191"/>
      <c r="I1469" s="55" t="e">
        <f aca="true" t="shared" si="239" ref="I1469:N1469">I1465+I1467</f>
        <v>#REF!</v>
      </c>
      <c r="J1469" s="55" t="e">
        <f t="shared" si="239"/>
        <v>#REF!</v>
      </c>
      <c r="K1469" s="55" t="e">
        <f t="shared" si="239"/>
        <v>#REF!</v>
      </c>
      <c r="L1469" s="55" t="e">
        <f t="shared" si="239"/>
        <v>#REF!</v>
      </c>
      <c r="M1469" s="55" t="e">
        <f t="shared" si="239"/>
        <v>#REF!</v>
      </c>
      <c r="N1469" s="55" t="e">
        <f t="shared" si="239"/>
        <v>#REF!</v>
      </c>
    </row>
    <row r="1470" spans="1:14" s="34" customFormat="1" ht="15" customHeight="1">
      <c r="A1470" s="16"/>
      <c r="B1470" s="16"/>
      <c r="C1470" s="16"/>
      <c r="D1470" s="191" t="s">
        <v>34</v>
      </c>
      <c r="E1470" s="191"/>
      <c r="F1470" s="191"/>
      <c r="G1470" s="191"/>
      <c r="H1470" s="191"/>
      <c r="I1470" s="132" t="s">
        <v>47</v>
      </c>
      <c r="J1470" s="132"/>
      <c r="K1470" s="132"/>
      <c r="L1470" s="132"/>
      <c r="M1470" s="132"/>
      <c r="N1470" s="132"/>
    </row>
    <row r="1471" spans="1:14" s="34" customFormat="1" ht="16.5" customHeight="1">
      <c r="A1471" s="16"/>
      <c r="B1471" s="16"/>
      <c r="C1471" s="16"/>
      <c r="D1471" s="191"/>
      <c r="E1471" s="191"/>
      <c r="F1471" s="191"/>
      <c r="G1471" s="191"/>
      <c r="H1471" s="191"/>
      <c r="I1471" s="2"/>
      <c r="J1471" s="5"/>
      <c r="K1471" s="5"/>
      <c r="L1471" s="5"/>
      <c r="M1471" s="5"/>
      <c r="N1471" s="5">
        <f>I1471+J1471+K1471+L1471+M1471</f>
        <v>0</v>
      </c>
    </row>
    <row r="1472" spans="1:14" s="34" customFormat="1" ht="16.5" customHeight="1">
      <c r="A1472" s="16"/>
      <c r="B1472" s="16"/>
      <c r="C1472" s="16"/>
      <c r="D1472" s="191"/>
      <c r="E1472" s="191"/>
      <c r="F1472" s="191"/>
      <c r="G1472" s="191"/>
      <c r="H1472" s="191"/>
      <c r="I1472" s="189" t="s">
        <v>14</v>
      </c>
      <c r="J1472" s="189"/>
      <c r="K1472" s="189"/>
      <c r="L1472" s="189"/>
      <c r="M1472" s="189"/>
      <c r="N1472" s="189"/>
    </row>
    <row r="1473" spans="1:14" s="34" customFormat="1" ht="12.75" customHeight="1">
      <c r="A1473" s="16"/>
      <c r="B1473" s="16"/>
      <c r="C1473" s="16" t="s">
        <v>49</v>
      </c>
      <c r="D1473" s="191"/>
      <c r="E1473" s="191"/>
      <c r="F1473" s="191"/>
      <c r="G1473" s="191"/>
      <c r="H1473" s="191"/>
      <c r="I1473" s="60" t="e">
        <f>SUMIF(#REF!,$C1473,#REF!)</f>
        <v>#REF!</v>
      </c>
      <c r="J1473" s="60" t="e">
        <f>SUMIF(#REF!,$C1473,#REF!)</f>
        <v>#REF!</v>
      </c>
      <c r="K1473" s="60" t="e">
        <f>SUMIF(#REF!,$C1473,#REF!)</f>
        <v>#REF!</v>
      </c>
      <c r="L1473" s="60" t="e">
        <f>SUMIF(#REF!,$C1473,#REF!)</f>
        <v>#REF!</v>
      </c>
      <c r="M1473" s="60" t="e">
        <f>SUMIF(#REF!,$C1473,#REF!)</f>
        <v>#REF!</v>
      </c>
      <c r="N1473" s="60" t="e">
        <f>SUMIF(#REF!,$C1473,#REF!)</f>
        <v>#REF!</v>
      </c>
    </row>
    <row r="1474" spans="1:14" s="34" customFormat="1" ht="14.25" customHeight="1">
      <c r="A1474" s="16"/>
      <c r="B1474" s="16"/>
      <c r="C1474" s="16"/>
      <c r="D1474" s="191"/>
      <c r="E1474" s="191"/>
      <c r="F1474" s="191"/>
      <c r="G1474" s="191"/>
      <c r="H1474" s="191"/>
      <c r="I1474" s="190" t="s">
        <v>15</v>
      </c>
      <c r="J1474" s="190"/>
      <c r="K1474" s="190"/>
      <c r="L1474" s="190"/>
      <c r="M1474" s="190"/>
      <c r="N1474" s="190"/>
    </row>
    <row r="1475" spans="1:14" s="19" customFormat="1" ht="16.5" customHeight="1">
      <c r="A1475" s="16"/>
      <c r="B1475" s="16"/>
      <c r="C1475" s="16"/>
      <c r="D1475" s="191"/>
      <c r="E1475" s="191"/>
      <c r="F1475" s="191"/>
      <c r="G1475" s="191"/>
      <c r="H1475" s="191"/>
      <c r="I1475" s="55" t="e">
        <f aca="true" t="shared" si="240" ref="I1475:N1475">I1471+I1473</f>
        <v>#REF!</v>
      </c>
      <c r="J1475" s="55" t="e">
        <f t="shared" si="240"/>
        <v>#REF!</v>
      </c>
      <c r="K1475" s="55" t="e">
        <f t="shared" si="240"/>
        <v>#REF!</v>
      </c>
      <c r="L1475" s="55" t="e">
        <f t="shared" si="240"/>
        <v>#REF!</v>
      </c>
      <c r="M1475" s="55" t="e">
        <f t="shared" si="240"/>
        <v>#REF!</v>
      </c>
      <c r="N1475" s="55" t="e">
        <f t="shared" si="240"/>
        <v>#REF!</v>
      </c>
    </row>
    <row r="1476" spans="1:14" s="34" customFormat="1" ht="15" customHeight="1">
      <c r="A1476" s="16"/>
      <c r="B1476" s="16"/>
      <c r="C1476" s="16"/>
      <c r="D1476" s="191" t="s">
        <v>35</v>
      </c>
      <c r="E1476" s="191"/>
      <c r="F1476" s="191"/>
      <c r="G1476" s="191"/>
      <c r="H1476" s="191"/>
      <c r="I1476" s="132" t="s">
        <v>47</v>
      </c>
      <c r="J1476" s="132"/>
      <c r="K1476" s="132"/>
      <c r="L1476" s="132"/>
      <c r="M1476" s="132"/>
      <c r="N1476" s="132"/>
    </row>
    <row r="1477" spans="1:14" s="34" customFormat="1" ht="16.5" customHeight="1">
      <c r="A1477" s="16"/>
      <c r="B1477" s="16"/>
      <c r="C1477" s="16"/>
      <c r="D1477" s="191"/>
      <c r="E1477" s="191"/>
      <c r="F1477" s="191"/>
      <c r="G1477" s="191"/>
      <c r="H1477" s="191"/>
      <c r="I1477" s="2">
        <v>2670000</v>
      </c>
      <c r="J1477" s="5">
        <v>3500000</v>
      </c>
      <c r="K1477" s="5">
        <v>3100000</v>
      </c>
      <c r="L1477" s="5">
        <v>1950000</v>
      </c>
      <c r="M1477" s="5">
        <v>2000000</v>
      </c>
      <c r="N1477" s="5">
        <f>I1477+J1477+K1477+L1477+M1477</f>
        <v>13220000</v>
      </c>
    </row>
    <row r="1478" spans="1:14" s="34" customFormat="1" ht="16.5" customHeight="1">
      <c r="A1478" s="16"/>
      <c r="B1478" s="16"/>
      <c r="C1478" s="16"/>
      <c r="D1478" s="191"/>
      <c r="E1478" s="191"/>
      <c r="F1478" s="191"/>
      <c r="G1478" s="191"/>
      <c r="H1478" s="191"/>
      <c r="I1478" s="189" t="s">
        <v>14</v>
      </c>
      <c r="J1478" s="189"/>
      <c r="K1478" s="189"/>
      <c r="L1478" s="189"/>
      <c r="M1478" s="189"/>
      <c r="N1478" s="189"/>
    </row>
    <row r="1479" spans="1:14" s="34" customFormat="1" ht="12.75" customHeight="1">
      <c r="A1479" s="16"/>
      <c r="B1479" s="16"/>
      <c r="C1479" s="16" t="s">
        <v>59</v>
      </c>
      <c r="D1479" s="191"/>
      <c r="E1479" s="191"/>
      <c r="F1479" s="191"/>
      <c r="G1479" s="191"/>
      <c r="H1479" s="191"/>
      <c r="I1479" s="60" t="e">
        <f>SUMIF(#REF!,$C1479,#REF!)</f>
        <v>#REF!</v>
      </c>
      <c r="J1479" s="60" t="e">
        <f>SUMIF(#REF!,$C1479,#REF!)</f>
        <v>#REF!</v>
      </c>
      <c r="K1479" s="60" t="e">
        <f>SUMIF(#REF!,$C1479,#REF!)</f>
        <v>#REF!</v>
      </c>
      <c r="L1479" s="60" t="e">
        <f>SUMIF(#REF!,$C1479,#REF!)</f>
        <v>#REF!</v>
      </c>
      <c r="M1479" s="60" t="e">
        <f>SUMIF(#REF!,$C1479,#REF!)</f>
        <v>#REF!</v>
      </c>
      <c r="N1479" s="60" t="e">
        <f>SUMIF(#REF!,$C1479,#REF!)</f>
        <v>#REF!</v>
      </c>
    </row>
    <row r="1480" spans="1:14" s="34" customFormat="1" ht="14.25" customHeight="1">
      <c r="A1480" s="16"/>
      <c r="B1480" s="16"/>
      <c r="C1480" s="16"/>
      <c r="D1480" s="191"/>
      <c r="E1480" s="191"/>
      <c r="F1480" s="191"/>
      <c r="G1480" s="191"/>
      <c r="H1480" s="191"/>
      <c r="I1480" s="190" t="s">
        <v>15</v>
      </c>
      <c r="J1480" s="190"/>
      <c r="K1480" s="190"/>
      <c r="L1480" s="190"/>
      <c r="M1480" s="190"/>
      <c r="N1480" s="190"/>
    </row>
    <row r="1481" spans="1:14" s="19" customFormat="1" ht="16.5" customHeight="1">
      <c r="A1481" s="16"/>
      <c r="B1481" s="16"/>
      <c r="C1481" s="16"/>
      <c r="D1481" s="191"/>
      <c r="E1481" s="191"/>
      <c r="F1481" s="191"/>
      <c r="G1481" s="191"/>
      <c r="H1481" s="191"/>
      <c r="I1481" s="55" t="e">
        <f aca="true" t="shared" si="241" ref="I1481:N1481">I1477+I1479</f>
        <v>#REF!</v>
      </c>
      <c r="J1481" s="55" t="e">
        <f t="shared" si="241"/>
        <v>#REF!</v>
      </c>
      <c r="K1481" s="55" t="e">
        <f t="shared" si="241"/>
        <v>#REF!</v>
      </c>
      <c r="L1481" s="55" t="e">
        <f t="shared" si="241"/>
        <v>#REF!</v>
      </c>
      <c r="M1481" s="55" t="e">
        <f t="shared" si="241"/>
        <v>#REF!</v>
      </c>
      <c r="N1481" s="55" t="e">
        <f t="shared" si="241"/>
        <v>#REF!</v>
      </c>
    </row>
    <row r="1482" spans="1:14" s="19" customFormat="1" ht="27" customHeight="1">
      <c r="A1482" s="16"/>
      <c r="B1482" s="16"/>
      <c r="C1482" s="16"/>
      <c r="D1482" s="192" t="s">
        <v>89</v>
      </c>
      <c r="E1482" s="192"/>
      <c r="F1482" s="192"/>
      <c r="G1482" s="192"/>
      <c r="H1482" s="192"/>
      <c r="I1482" s="192"/>
      <c r="J1482" s="192"/>
      <c r="K1482" s="192"/>
      <c r="L1482" s="192"/>
      <c r="M1482" s="192"/>
      <c r="N1482" s="192"/>
    </row>
    <row r="1483" spans="1:14" s="34" customFormat="1" ht="15" customHeight="1">
      <c r="A1483" s="16"/>
      <c r="B1483" s="16"/>
      <c r="C1483" s="16"/>
      <c r="D1483" s="191" t="s">
        <v>92</v>
      </c>
      <c r="E1483" s="191"/>
      <c r="F1483" s="191"/>
      <c r="G1483" s="191"/>
      <c r="H1483" s="191"/>
      <c r="I1483" s="132" t="s">
        <v>47</v>
      </c>
      <c r="J1483" s="132"/>
      <c r="K1483" s="132"/>
      <c r="L1483" s="132"/>
      <c r="M1483" s="132"/>
      <c r="N1483" s="132"/>
    </row>
    <row r="1484" spans="1:14" s="34" customFormat="1" ht="16.5" customHeight="1">
      <c r="A1484" s="16"/>
      <c r="B1484" s="16"/>
      <c r="C1484" s="16"/>
      <c r="D1484" s="191"/>
      <c r="E1484" s="191"/>
      <c r="F1484" s="191"/>
      <c r="G1484" s="191"/>
      <c r="H1484" s="191"/>
      <c r="I1484" s="2">
        <v>6350000</v>
      </c>
      <c r="J1484" s="5">
        <v>3724000</v>
      </c>
      <c r="K1484" s="5">
        <v>2550000</v>
      </c>
      <c r="L1484" s="5">
        <v>4900000</v>
      </c>
      <c r="M1484" s="5">
        <v>7625000</v>
      </c>
      <c r="N1484" s="5">
        <f>I1484+J1484+K1484+L1484+M1484</f>
        <v>25149000</v>
      </c>
    </row>
    <row r="1485" spans="1:14" s="34" customFormat="1" ht="16.5" customHeight="1">
      <c r="A1485" s="16"/>
      <c r="B1485" s="16"/>
      <c r="C1485" s="16"/>
      <c r="D1485" s="191"/>
      <c r="E1485" s="191"/>
      <c r="F1485" s="191"/>
      <c r="G1485" s="191"/>
      <c r="H1485" s="191"/>
      <c r="I1485" s="189" t="s">
        <v>14</v>
      </c>
      <c r="J1485" s="189"/>
      <c r="K1485" s="189"/>
      <c r="L1485" s="189"/>
      <c r="M1485" s="189"/>
      <c r="N1485" s="189"/>
    </row>
    <row r="1486" spans="1:14" s="34" customFormat="1" ht="12.75" customHeight="1">
      <c r="A1486" s="16"/>
      <c r="B1486" s="16"/>
      <c r="C1486" s="16" t="s">
        <v>48</v>
      </c>
      <c r="D1486" s="191"/>
      <c r="E1486" s="191"/>
      <c r="F1486" s="191"/>
      <c r="G1486" s="191"/>
      <c r="H1486" s="191"/>
      <c r="I1486" s="60" t="e">
        <f>SUMIF(#REF!,$C1486,#REF!)</f>
        <v>#REF!</v>
      </c>
      <c r="J1486" s="60" t="e">
        <f>SUMIF(#REF!,$C1486,#REF!)</f>
        <v>#REF!</v>
      </c>
      <c r="K1486" s="60" t="e">
        <f>SUMIF(#REF!,$C1486,#REF!)</f>
        <v>#REF!</v>
      </c>
      <c r="L1486" s="60" t="e">
        <f>SUMIF(#REF!,$C1486,#REF!)</f>
        <v>#REF!</v>
      </c>
      <c r="M1486" s="60" t="e">
        <f>SUMIF(#REF!,$C1486,#REF!)</f>
        <v>#REF!</v>
      </c>
      <c r="N1486" s="60" t="e">
        <f>SUMIF(#REF!,$C1486,#REF!)</f>
        <v>#REF!</v>
      </c>
    </row>
    <row r="1487" spans="1:14" s="34" customFormat="1" ht="14.25" customHeight="1">
      <c r="A1487" s="16"/>
      <c r="B1487" s="16"/>
      <c r="C1487" s="16"/>
      <c r="D1487" s="191"/>
      <c r="E1487" s="191"/>
      <c r="F1487" s="191"/>
      <c r="G1487" s="191"/>
      <c r="H1487" s="191"/>
      <c r="I1487" s="190" t="s">
        <v>15</v>
      </c>
      <c r="J1487" s="190"/>
      <c r="K1487" s="190"/>
      <c r="L1487" s="190"/>
      <c r="M1487" s="190"/>
      <c r="N1487" s="190"/>
    </row>
    <row r="1488" spans="1:14" s="19" customFormat="1" ht="16.5" customHeight="1">
      <c r="A1488" s="16"/>
      <c r="B1488" s="16"/>
      <c r="C1488" s="16"/>
      <c r="D1488" s="191"/>
      <c r="E1488" s="191"/>
      <c r="F1488" s="191"/>
      <c r="G1488" s="191"/>
      <c r="H1488" s="191"/>
      <c r="I1488" s="55" t="e">
        <f aca="true" t="shared" si="242" ref="I1488:N1488">I1484+I1486</f>
        <v>#REF!</v>
      </c>
      <c r="J1488" s="55" t="e">
        <f t="shared" si="242"/>
        <v>#REF!</v>
      </c>
      <c r="K1488" s="55" t="e">
        <f t="shared" si="242"/>
        <v>#REF!</v>
      </c>
      <c r="L1488" s="55" t="e">
        <f t="shared" si="242"/>
        <v>#REF!</v>
      </c>
      <c r="M1488" s="55" t="e">
        <f t="shared" si="242"/>
        <v>#REF!</v>
      </c>
      <c r="N1488" s="55" t="e">
        <f t="shared" si="242"/>
        <v>#REF!</v>
      </c>
    </row>
    <row r="1489" spans="1:14" s="34" customFormat="1" ht="15" customHeight="1">
      <c r="A1489" s="16"/>
      <c r="B1489" s="16"/>
      <c r="C1489" s="16"/>
      <c r="D1489" s="191" t="s">
        <v>93</v>
      </c>
      <c r="E1489" s="191"/>
      <c r="F1489" s="191"/>
      <c r="G1489" s="191"/>
      <c r="H1489" s="191"/>
      <c r="I1489" s="132" t="s">
        <v>47</v>
      </c>
      <c r="J1489" s="132"/>
      <c r="K1489" s="132"/>
      <c r="L1489" s="132"/>
      <c r="M1489" s="132"/>
      <c r="N1489" s="132"/>
    </row>
    <row r="1490" spans="1:14" s="34" customFormat="1" ht="16.5" customHeight="1">
      <c r="A1490" s="16"/>
      <c r="B1490" s="16"/>
      <c r="C1490" s="16"/>
      <c r="D1490" s="191"/>
      <c r="E1490" s="191"/>
      <c r="F1490" s="191"/>
      <c r="G1490" s="191"/>
      <c r="H1490" s="191"/>
      <c r="I1490" s="2"/>
      <c r="J1490" s="5"/>
      <c r="K1490" s="5"/>
      <c r="L1490" s="5"/>
      <c r="M1490" s="5"/>
      <c r="N1490" s="5">
        <f>I1490+J1490+K1490+L1490+M1490</f>
        <v>0</v>
      </c>
    </row>
    <row r="1491" spans="1:14" s="34" customFormat="1" ht="16.5" customHeight="1">
      <c r="A1491" s="16"/>
      <c r="B1491" s="16"/>
      <c r="C1491" s="16"/>
      <c r="D1491" s="191"/>
      <c r="E1491" s="191"/>
      <c r="F1491" s="191"/>
      <c r="G1491" s="191"/>
      <c r="H1491" s="191"/>
      <c r="I1491" s="189" t="s">
        <v>14</v>
      </c>
      <c r="J1491" s="189"/>
      <c r="K1491" s="189"/>
      <c r="L1491" s="189"/>
      <c r="M1491" s="189"/>
      <c r="N1491" s="189"/>
    </row>
    <row r="1492" spans="1:14" s="34" customFormat="1" ht="12.75" customHeight="1">
      <c r="A1492" s="16"/>
      <c r="B1492" s="16"/>
      <c r="C1492" s="16" t="s">
        <v>50</v>
      </c>
      <c r="D1492" s="191"/>
      <c r="E1492" s="191"/>
      <c r="F1492" s="191"/>
      <c r="G1492" s="191"/>
      <c r="H1492" s="191"/>
      <c r="I1492" s="60" t="e">
        <f>SUMIF(#REF!,$C1492,#REF!)</f>
        <v>#REF!</v>
      </c>
      <c r="J1492" s="60" t="e">
        <f>SUMIF(#REF!,$C1492,#REF!)</f>
        <v>#REF!</v>
      </c>
      <c r="K1492" s="60" t="e">
        <f>SUMIF(#REF!,$C1492,#REF!)</f>
        <v>#REF!</v>
      </c>
      <c r="L1492" s="60" t="e">
        <f>SUMIF(#REF!,$C1492,#REF!)</f>
        <v>#REF!</v>
      </c>
      <c r="M1492" s="60" t="e">
        <f>SUMIF(#REF!,$C1492,#REF!)</f>
        <v>#REF!</v>
      </c>
      <c r="N1492" s="60" t="e">
        <f>SUMIF(#REF!,$C1492,#REF!)</f>
        <v>#REF!</v>
      </c>
    </row>
    <row r="1493" spans="1:14" s="34" customFormat="1" ht="14.25" customHeight="1">
      <c r="A1493" s="16"/>
      <c r="B1493" s="16"/>
      <c r="C1493" s="16"/>
      <c r="D1493" s="191"/>
      <c r="E1493" s="191"/>
      <c r="F1493" s="191"/>
      <c r="G1493" s="191"/>
      <c r="H1493" s="191"/>
      <c r="I1493" s="190" t="s">
        <v>15</v>
      </c>
      <c r="J1493" s="190"/>
      <c r="K1493" s="190"/>
      <c r="L1493" s="190"/>
      <c r="M1493" s="190"/>
      <c r="N1493" s="190"/>
    </row>
    <row r="1494" spans="1:14" s="19" customFormat="1" ht="16.5" customHeight="1">
      <c r="A1494" s="16"/>
      <c r="B1494" s="16"/>
      <c r="C1494" s="16"/>
      <c r="D1494" s="191"/>
      <c r="E1494" s="191"/>
      <c r="F1494" s="191"/>
      <c r="G1494" s="191"/>
      <c r="H1494" s="191"/>
      <c r="I1494" s="55" t="e">
        <f aca="true" t="shared" si="243" ref="I1494:N1494">I1490+I1492</f>
        <v>#REF!</v>
      </c>
      <c r="J1494" s="55" t="e">
        <f t="shared" si="243"/>
        <v>#REF!</v>
      </c>
      <c r="K1494" s="55" t="e">
        <f t="shared" si="243"/>
        <v>#REF!</v>
      </c>
      <c r="L1494" s="55" t="e">
        <f t="shared" si="243"/>
        <v>#REF!</v>
      </c>
      <c r="M1494" s="55" t="e">
        <f t="shared" si="243"/>
        <v>#REF!</v>
      </c>
      <c r="N1494" s="55" t="e">
        <f t="shared" si="243"/>
        <v>#REF!</v>
      </c>
    </row>
    <row r="1495" spans="1:14" s="34" customFormat="1" ht="15" customHeight="1">
      <c r="A1495" s="16"/>
      <c r="B1495" s="16"/>
      <c r="C1495" s="16"/>
      <c r="D1495" s="191" t="s">
        <v>94</v>
      </c>
      <c r="E1495" s="191"/>
      <c r="F1495" s="191"/>
      <c r="G1495" s="191"/>
      <c r="H1495" s="191"/>
      <c r="I1495" s="132" t="s">
        <v>47</v>
      </c>
      <c r="J1495" s="132"/>
      <c r="K1495" s="132"/>
      <c r="L1495" s="132"/>
      <c r="M1495" s="132"/>
      <c r="N1495" s="132"/>
    </row>
    <row r="1496" spans="1:14" s="34" customFormat="1" ht="16.5" customHeight="1">
      <c r="A1496" s="16"/>
      <c r="B1496" s="16"/>
      <c r="C1496" s="16"/>
      <c r="D1496" s="191"/>
      <c r="E1496" s="191"/>
      <c r="F1496" s="191"/>
      <c r="G1496" s="191"/>
      <c r="H1496" s="191"/>
      <c r="I1496" s="2"/>
      <c r="J1496" s="5"/>
      <c r="K1496" s="5"/>
      <c r="L1496" s="5"/>
      <c r="M1496" s="5"/>
      <c r="N1496" s="5">
        <f>I1496+J1496+K1496+L1496+M1496</f>
        <v>0</v>
      </c>
    </row>
    <row r="1497" spans="1:14" s="34" customFormat="1" ht="16.5" customHeight="1">
      <c r="A1497" s="16"/>
      <c r="B1497" s="16"/>
      <c r="C1497" s="16"/>
      <c r="D1497" s="191"/>
      <c r="E1497" s="191"/>
      <c r="F1497" s="191"/>
      <c r="G1497" s="191"/>
      <c r="H1497" s="191"/>
      <c r="I1497" s="189" t="s">
        <v>14</v>
      </c>
      <c r="J1497" s="189"/>
      <c r="K1497" s="189"/>
      <c r="L1497" s="189"/>
      <c r="M1497" s="189"/>
      <c r="N1497" s="189"/>
    </row>
    <row r="1498" spans="1:14" s="34" customFormat="1" ht="12.75" customHeight="1">
      <c r="A1498" s="16"/>
      <c r="B1498" s="16"/>
      <c r="C1498" s="16" t="s">
        <v>51</v>
      </c>
      <c r="D1498" s="191"/>
      <c r="E1498" s="191"/>
      <c r="F1498" s="191"/>
      <c r="G1498" s="191"/>
      <c r="H1498" s="191"/>
      <c r="I1498" s="60" t="e">
        <f>SUMIF(#REF!,$C1498,#REF!)</f>
        <v>#REF!</v>
      </c>
      <c r="J1498" s="60" t="e">
        <f>SUMIF(#REF!,$C1498,#REF!)</f>
        <v>#REF!</v>
      </c>
      <c r="K1498" s="60" t="e">
        <f>SUMIF(#REF!,$C1498,#REF!)</f>
        <v>#REF!</v>
      </c>
      <c r="L1498" s="60" t="e">
        <f>SUMIF(#REF!,$C1498,#REF!)</f>
        <v>#REF!</v>
      </c>
      <c r="M1498" s="60" t="e">
        <f>SUMIF(#REF!,$C1498,#REF!)</f>
        <v>#REF!</v>
      </c>
      <c r="N1498" s="60" t="e">
        <f>SUMIF(#REF!,$C1498,#REF!)</f>
        <v>#REF!</v>
      </c>
    </row>
    <row r="1499" spans="1:14" s="34" customFormat="1" ht="14.25" customHeight="1">
      <c r="A1499" s="16"/>
      <c r="B1499" s="16"/>
      <c r="C1499" s="16"/>
      <c r="D1499" s="191"/>
      <c r="E1499" s="191"/>
      <c r="F1499" s="191"/>
      <c r="G1499" s="191"/>
      <c r="H1499" s="191"/>
      <c r="I1499" s="190" t="s">
        <v>15</v>
      </c>
      <c r="J1499" s="190"/>
      <c r="K1499" s="190"/>
      <c r="L1499" s="190"/>
      <c r="M1499" s="190"/>
      <c r="N1499" s="190"/>
    </row>
    <row r="1500" spans="1:14" s="19" customFormat="1" ht="16.5" customHeight="1">
      <c r="A1500" s="16"/>
      <c r="B1500" s="16"/>
      <c r="C1500" s="16"/>
      <c r="D1500" s="191"/>
      <c r="E1500" s="191"/>
      <c r="F1500" s="191"/>
      <c r="G1500" s="191"/>
      <c r="H1500" s="191"/>
      <c r="I1500" s="55" t="e">
        <f aca="true" t="shared" si="244" ref="I1500:N1500">I1496+I1498</f>
        <v>#REF!</v>
      </c>
      <c r="J1500" s="55" t="e">
        <f t="shared" si="244"/>
        <v>#REF!</v>
      </c>
      <c r="K1500" s="55" t="e">
        <f t="shared" si="244"/>
        <v>#REF!</v>
      </c>
      <c r="L1500" s="55" t="e">
        <f t="shared" si="244"/>
        <v>#REF!</v>
      </c>
      <c r="M1500" s="55" t="e">
        <f t="shared" si="244"/>
        <v>#REF!</v>
      </c>
      <c r="N1500" s="55" t="e">
        <f t="shared" si="244"/>
        <v>#REF!</v>
      </c>
    </row>
    <row r="1501" spans="1:14" s="34" customFormat="1" ht="15" customHeight="1">
      <c r="A1501" s="16"/>
      <c r="B1501" s="16"/>
      <c r="C1501" s="16"/>
      <c r="D1501" s="191" t="s">
        <v>95</v>
      </c>
      <c r="E1501" s="191"/>
      <c r="F1501" s="191"/>
      <c r="G1501" s="191"/>
      <c r="H1501" s="191"/>
      <c r="I1501" s="132" t="s">
        <v>47</v>
      </c>
      <c r="J1501" s="132"/>
      <c r="K1501" s="132"/>
      <c r="L1501" s="132"/>
      <c r="M1501" s="132"/>
      <c r="N1501" s="132"/>
    </row>
    <row r="1502" spans="1:14" s="34" customFormat="1" ht="16.5" customHeight="1">
      <c r="A1502" s="16"/>
      <c r="B1502" s="16"/>
      <c r="C1502" s="16"/>
      <c r="D1502" s="191"/>
      <c r="E1502" s="191"/>
      <c r="F1502" s="191"/>
      <c r="G1502" s="191"/>
      <c r="H1502" s="191"/>
      <c r="I1502" s="2"/>
      <c r="J1502" s="5"/>
      <c r="K1502" s="5"/>
      <c r="L1502" s="5"/>
      <c r="M1502" s="5"/>
      <c r="N1502" s="5">
        <f>I1502+J1502+K1502+L1502+M1502</f>
        <v>0</v>
      </c>
    </row>
    <row r="1503" spans="1:14" s="34" customFormat="1" ht="16.5" customHeight="1">
      <c r="A1503" s="16"/>
      <c r="B1503" s="16"/>
      <c r="C1503" s="16"/>
      <c r="D1503" s="191"/>
      <c r="E1503" s="191"/>
      <c r="F1503" s="191"/>
      <c r="G1503" s="191"/>
      <c r="H1503" s="191"/>
      <c r="I1503" s="189" t="s">
        <v>14</v>
      </c>
      <c r="J1503" s="189"/>
      <c r="K1503" s="189"/>
      <c r="L1503" s="189"/>
      <c r="M1503" s="189"/>
      <c r="N1503" s="189"/>
    </row>
    <row r="1504" spans="1:14" s="34" customFormat="1" ht="12.75" customHeight="1">
      <c r="A1504" s="16"/>
      <c r="B1504" s="16"/>
      <c r="C1504" s="16" t="s">
        <v>52</v>
      </c>
      <c r="D1504" s="191"/>
      <c r="E1504" s="191"/>
      <c r="F1504" s="191"/>
      <c r="G1504" s="191"/>
      <c r="H1504" s="191"/>
      <c r="I1504" s="60" t="e">
        <f>SUMIF(#REF!,$C1504,#REF!)</f>
        <v>#REF!</v>
      </c>
      <c r="J1504" s="60" t="e">
        <f>SUMIF(#REF!,$C1504,#REF!)</f>
        <v>#REF!</v>
      </c>
      <c r="K1504" s="60" t="e">
        <f>SUMIF(#REF!,$C1504,#REF!)</f>
        <v>#REF!</v>
      </c>
      <c r="L1504" s="60" t="e">
        <f>SUMIF(#REF!,$C1504,#REF!)</f>
        <v>#REF!</v>
      </c>
      <c r="M1504" s="60" t="e">
        <f>SUMIF(#REF!,$C1504,#REF!)</f>
        <v>#REF!</v>
      </c>
      <c r="N1504" s="60" t="e">
        <f>SUMIF(#REF!,$C1504,#REF!)</f>
        <v>#REF!</v>
      </c>
    </row>
    <row r="1505" spans="1:14" s="34" customFormat="1" ht="14.25" customHeight="1">
      <c r="A1505" s="16"/>
      <c r="B1505" s="16"/>
      <c r="C1505" s="16"/>
      <c r="D1505" s="191"/>
      <c r="E1505" s="191"/>
      <c r="F1505" s="191"/>
      <c r="G1505" s="191"/>
      <c r="H1505" s="191"/>
      <c r="I1505" s="190" t="s">
        <v>15</v>
      </c>
      <c r="J1505" s="190"/>
      <c r="K1505" s="190"/>
      <c r="L1505" s="190"/>
      <c r="M1505" s="190"/>
      <c r="N1505" s="190"/>
    </row>
    <row r="1506" spans="1:14" s="19" customFormat="1" ht="16.5" customHeight="1">
      <c r="A1506" s="16"/>
      <c r="B1506" s="16"/>
      <c r="C1506" s="16"/>
      <c r="D1506" s="191"/>
      <c r="E1506" s="191"/>
      <c r="F1506" s="191"/>
      <c r="G1506" s="191"/>
      <c r="H1506" s="191"/>
      <c r="I1506" s="55" t="e">
        <f aca="true" t="shared" si="245" ref="I1506:N1506">I1502+I1504</f>
        <v>#REF!</v>
      </c>
      <c r="J1506" s="55" t="e">
        <f t="shared" si="245"/>
        <v>#REF!</v>
      </c>
      <c r="K1506" s="55" t="e">
        <f t="shared" si="245"/>
        <v>#REF!</v>
      </c>
      <c r="L1506" s="55" t="e">
        <f t="shared" si="245"/>
        <v>#REF!</v>
      </c>
      <c r="M1506" s="55" t="e">
        <f t="shared" si="245"/>
        <v>#REF!</v>
      </c>
      <c r="N1506" s="55" t="e">
        <f t="shared" si="245"/>
        <v>#REF!</v>
      </c>
    </row>
    <row r="1507" spans="1:14" s="34" customFormat="1" ht="15" customHeight="1">
      <c r="A1507" s="16"/>
      <c r="B1507" s="16"/>
      <c r="C1507" s="16"/>
      <c r="D1507" s="191" t="s">
        <v>96</v>
      </c>
      <c r="E1507" s="191"/>
      <c r="F1507" s="191"/>
      <c r="G1507" s="191"/>
      <c r="H1507" s="191"/>
      <c r="I1507" s="132" t="s">
        <v>47</v>
      </c>
      <c r="J1507" s="132"/>
      <c r="K1507" s="132"/>
      <c r="L1507" s="132"/>
      <c r="M1507" s="132"/>
      <c r="N1507" s="132"/>
    </row>
    <row r="1508" spans="1:14" s="34" customFormat="1" ht="16.5" customHeight="1">
      <c r="A1508" s="16"/>
      <c r="B1508" s="16"/>
      <c r="C1508" s="16"/>
      <c r="D1508" s="191"/>
      <c r="E1508" s="191"/>
      <c r="F1508" s="191"/>
      <c r="G1508" s="191"/>
      <c r="H1508" s="191"/>
      <c r="I1508" s="2">
        <v>1134506</v>
      </c>
      <c r="J1508" s="5">
        <v>1500000</v>
      </c>
      <c r="K1508" s="5"/>
      <c r="L1508" s="5"/>
      <c r="M1508" s="5"/>
      <c r="N1508" s="5">
        <f>I1508+J1508+K1508+L1508+M1508</f>
        <v>2634506</v>
      </c>
    </row>
    <row r="1509" spans="1:14" s="34" customFormat="1" ht="16.5" customHeight="1">
      <c r="A1509" s="16"/>
      <c r="B1509" s="16"/>
      <c r="C1509" s="16"/>
      <c r="D1509" s="191"/>
      <c r="E1509" s="191"/>
      <c r="F1509" s="191"/>
      <c r="G1509" s="191"/>
      <c r="H1509" s="191"/>
      <c r="I1509" s="189" t="s">
        <v>14</v>
      </c>
      <c r="J1509" s="189"/>
      <c r="K1509" s="189"/>
      <c r="L1509" s="189"/>
      <c r="M1509" s="189"/>
      <c r="N1509" s="189"/>
    </row>
    <row r="1510" spans="1:14" s="34" customFormat="1" ht="12.75" customHeight="1">
      <c r="A1510" s="16"/>
      <c r="B1510" s="16"/>
      <c r="C1510" s="16" t="s">
        <v>53</v>
      </c>
      <c r="D1510" s="191"/>
      <c r="E1510" s="191"/>
      <c r="F1510" s="191"/>
      <c r="G1510" s="191"/>
      <c r="H1510" s="191"/>
      <c r="I1510" s="60" t="e">
        <f>SUMIF(#REF!,$C1510,#REF!)</f>
        <v>#REF!</v>
      </c>
      <c r="J1510" s="60" t="e">
        <f>SUMIF(#REF!,$C1510,#REF!)</f>
        <v>#REF!</v>
      </c>
      <c r="K1510" s="60" t="e">
        <f>SUMIF(#REF!,$C1510,#REF!)</f>
        <v>#REF!</v>
      </c>
      <c r="L1510" s="60" t="e">
        <f>SUMIF(#REF!,$C1510,#REF!)</f>
        <v>#REF!</v>
      </c>
      <c r="M1510" s="60" t="e">
        <f>SUMIF(#REF!,$C1510,#REF!)</f>
        <v>#REF!</v>
      </c>
      <c r="N1510" s="60" t="e">
        <f>SUMIF(#REF!,$C1510,#REF!)</f>
        <v>#REF!</v>
      </c>
    </row>
    <row r="1511" spans="1:14" s="34" customFormat="1" ht="14.25" customHeight="1">
      <c r="A1511" s="16"/>
      <c r="B1511" s="16"/>
      <c r="C1511" s="16"/>
      <c r="D1511" s="191"/>
      <c r="E1511" s="191"/>
      <c r="F1511" s="191"/>
      <c r="G1511" s="191"/>
      <c r="H1511" s="191"/>
      <c r="I1511" s="190" t="s">
        <v>15</v>
      </c>
      <c r="J1511" s="190"/>
      <c r="K1511" s="190"/>
      <c r="L1511" s="190"/>
      <c r="M1511" s="190"/>
      <c r="N1511" s="190"/>
    </row>
    <row r="1512" spans="1:14" s="19" customFormat="1" ht="16.5" customHeight="1">
      <c r="A1512" s="16"/>
      <c r="B1512" s="16"/>
      <c r="C1512" s="16"/>
      <c r="D1512" s="191"/>
      <c r="E1512" s="191"/>
      <c r="F1512" s="191"/>
      <c r="G1512" s="191"/>
      <c r="H1512" s="191"/>
      <c r="I1512" s="55" t="e">
        <f aca="true" t="shared" si="246" ref="I1512:N1512">I1508+I1510</f>
        <v>#REF!</v>
      </c>
      <c r="J1512" s="55" t="e">
        <f t="shared" si="246"/>
        <v>#REF!</v>
      </c>
      <c r="K1512" s="55" t="e">
        <f t="shared" si="246"/>
        <v>#REF!</v>
      </c>
      <c r="L1512" s="55" t="e">
        <f t="shared" si="246"/>
        <v>#REF!</v>
      </c>
      <c r="M1512" s="55" t="e">
        <f t="shared" si="246"/>
        <v>#REF!</v>
      </c>
      <c r="N1512" s="55" t="e">
        <f t="shared" si="246"/>
        <v>#REF!</v>
      </c>
    </row>
    <row r="1513" spans="1:14" s="34" customFormat="1" ht="15" customHeight="1">
      <c r="A1513" s="16"/>
      <c r="B1513" s="16"/>
      <c r="C1513" s="16"/>
      <c r="D1513" s="191" t="s">
        <v>97</v>
      </c>
      <c r="E1513" s="191"/>
      <c r="F1513" s="191"/>
      <c r="G1513" s="191"/>
      <c r="H1513" s="191"/>
      <c r="I1513" s="132" t="s">
        <v>47</v>
      </c>
      <c r="J1513" s="132"/>
      <c r="K1513" s="132"/>
      <c r="L1513" s="132"/>
      <c r="M1513" s="132"/>
      <c r="N1513" s="132"/>
    </row>
    <row r="1514" spans="1:14" s="34" customFormat="1" ht="16.5" customHeight="1">
      <c r="A1514" s="16"/>
      <c r="B1514" s="16"/>
      <c r="C1514" s="16"/>
      <c r="D1514" s="191"/>
      <c r="E1514" s="191"/>
      <c r="F1514" s="191"/>
      <c r="G1514" s="191"/>
      <c r="H1514" s="191"/>
      <c r="I1514" s="2">
        <v>265000</v>
      </c>
      <c r="J1514" s="5"/>
      <c r="K1514" s="5"/>
      <c r="L1514" s="5"/>
      <c r="M1514" s="5"/>
      <c r="N1514" s="5">
        <f>I1514+J1514+K1514+L1514+M1514</f>
        <v>265000</v>
      </c>
    </row>
    <row r="1515" spans="1:14" s="34" customFormat="1" ht="16.5" customHeight="1">
      <c r="A1515" s="16"/>
      <c r="B1515" s="16"/>
      <c r="C1515" s="16"/>
      <c r="D1515" s="191"/>
      <c r="E1515" s="191"/>
      <c r="F1515" s="191"/>
      <c r="G1515" s="191"/>
      <c r="H1515" s="191"/>
      <c r="I1515" s="189" t="s">
        <v>14</v>
      </c>
      <c r="J1515" s="189"/>
      <c r="K1515" s="189"/>
      <c r="L1515" s="189"/>
      <c r="M1515" s="189"/>
      <c r="N1515" s="189"/>
    </row>
    <row r="1516" spans="1:14" s="34" customFormat="1" ht="12.75" customHeight="1">
      <c r="A1516" s="16"/>
      <c r="B1516" s="16"/>
      <c r="C1516" s="16" t="s">
        <v>54</v>
      </c>
      <c r="D1516" s="191"/>
      <c r="E1516" s="191"/>
      <c r="F1516" s="191"/>
      <c r="G1516" s="191"/>
      <c r="H1516" s="191"/>
      <c r="I1516" s="60" t="e">
        <f>SUMIF(#REF!,$C1516,#REF!)</f>
        <v>#REF!</v>
      </c>
      <c r="J1516" s="60" t="e">
        <f>SUMIF(#REF!,$C1516,#REF!)</f>
        <v>#REF!</v>
      </c>
      <c r="K1516" s="60" t="e">
        <f>SUMIF(#REF!,$C1516,#REF!)</f>
        <v>#REF!</v>
      </c>
      <c r="L1516" s="60" t="e">
        <f>SUMIF(#REF!,$C1516,#REF!)</f>
        <v>#REF!</v>
      </c>
      <c r="M1516" s="60" t="e">
        <f>SUMIF(#REF!,$C1516,#REF!)</f>
        <v>#REF!</v>
      </c>
      <c r="N1516" s="60" t="e">
        <f>SUMIF(#REF!,$C1516,#REF!)</f>
        <v>#REF!</v>
      </c>
    </row>
    <row r="1517" spans="1:14" s="34" customFormat="1" ht="14.25" customHeight="1">
      <c r="A1517" s="16"/>
      <c r="B1517" s="16"/>
      <c r="C1517" s="16"/>
      <c r="D1517" s="191"/>
      <c r="E1517" s="191"/>
      <c r="F1517" s="191"/>
      <c r="G1517" s="191"/>
      <c r="H1517" s="191"/>
      <c r="I1517" s="190" t="s">
        <v>15</v>
      </c>
      <c r="J1517" s="190"/>
      <c r="K1517" s="190"/>
      <c r="L1517" s="190"/>
      <c r="M1517" s="190"/>
      <c r="N1517" s="190"/>
    </row>
    <row r="1518" spans="1:14" s="19" customFormat="1" ht="16.5" customHeight="1">
      <c r="A1518" s="16"/>
      <c r="B1518" s="16"/>
      <c r="C1518" s="16"/>
      <c r="D1518" s="191"/>
      <c r="E1518" s="191"/>
      <c r="F1518" s="191"/>
      <c r="G1518" s="191"/>
      <c r="H1518" s="191"/>
      <c r="I1518" s="55" t="e">
        <f aca="true" t="shared" si="247" ref="I1518:N1518">I1514+I1516</f>
        <v>#REF!</v>
      </c>
      <c r="J1518" s="55" t="e">
        <f t="shared" si="247"/>
        <v>#REF!</v>
      </c>
      <c r="K1518" s="55" t="e">
        <f t="shared" si="247"/>
        <v>#REF!</v>
      </c>
      <c r="L1518" s="55" t="e">
        <f t="shared" si="247"/>
        <v>#REF!</v>
      </c>
      <c r="M1518" s="55" t="e">
        <f t="shared" si="247"/>
        <v>#REF!</v>
      </c>
      <c r="N1518" s="55" t="e">
        <f t="shared" si="247"/>
        <v>#REF!</v>
      </c>
    </row>
    <row r="1519" spans="1:14" s="34" customFormat="1" ht="15" customHeight="1">
      <c r="A1519" s="16"/>
      <c r="B1519" s="16"/>
      <c r="C1519" s="16"/>
      <c r="D1519" s="191" t="s">
        <v>98</v>
      </c>
      <c r="E1519" s="191"/>
      <c r="F1519" s="191"/>
      <c r="G1519" s="191"/>
      <c r="H1519" s="191"/>
      <c r="I1519" s="132" t="s">
        <v>47</v>
      </c>
      <c r="J1519" s="132"/>
      <c r="K1519" s="132"/>
      <c r="L1519" s="132"/>
      <c r="M1519" s="132"/>
      <c r="N1519" s="132"/>
    </row>
    <row r="1520" spans="1:14" s="34" customFormat="1" ht="16.5" customHeight="1">
      <c r="A1520" s="16"/>
      <c r="B1520" s="16"/>
      <c r="C1520" s="16"/>
      <c r="D1520" s="191"/>
      <c r="E1520" s="191"/>
      <c r="F1520" s="191"/>
      <c r="G1520" s="191"/>
      <c r="H1520" s="191"/>
      <c r="I1520" s="2">
        <v>150000</v>
      </c>
      <c r="J1520" s="5"/>
      <c r="K1520" s="5">
        <v>1000000</v>
      </c>
      <c r="L1520" s="5">
        <v>1000000</v>
      </c>
      <c r="M1520" s="5"/>
      <c r="N1520" s="5">
        <f>I1520+J1520+K1520+L1520+M1520</f>
        <v>2150000</v>
      </c>
    </row>
    <row r="1521" spans="1:14" s="34" customFormat="1" ht="16.5" customHeight="1">
      <c r="A1521" s="16"/>
      <c r="B1521" s="16"/>
      <c r="C1521" s="16"/>
      <c r="D1521" s="191"/>
      <c r="E1521" s="191"/>
      <c r="F1521" s="191"/>
      <c r="G1521" s="191"/>
      <c r="H1521" s="191"/>
      <c r="I1521" s="189" t="s">
        <v>14</v>
      </c>
      <c r="J1521" s="189"/>
      <c r="K1521" s="189"/>
      <c r="L1521" s="189"/>
      <c r="M1521" s="189"/>
      <c r="N1521" s="189"/>
    </row>
    <row r="1522" spans="1:14" s="34" customFormat="1" ht="12.75" customHeight="1">
      <c r="A1522" s="16"/>
      <c r="B1522" s="16"/>
      <c r="C1522" s="16" t="s">
        <v>55</v>
      </c>
      <c r="D1522" s="191"/>
      <c r="E1522" s="191"/>
      <c r="F1522" s="191"/>
      <c r="G1522" s="191"/>
      <c r="H1522" s="191"/>
      <c r="I1522" s="60" t="e">
        <f>SUMIF(#REF!,$C1522,#REF!)</f>
        <v>#REF!</v>
      </c>
      <c r="J1522" s="60" t="e">
        <f>SUMIF(#REF!,$C1522,#REF!)</f>
        <v>#REF!</v>
      </c>
      <c r="K1522" s="60" t="e">
        <f>SUMIF(#REF!,$C1522,#REF!)</f>
        <v>#REF!</v>
      </c>
      <c r="L1522" s="60" t="e">
        <f>SUMIF(#REF!,$C1522,#REF!)</f>
        <v>#REF!</v>
      </c>
      <c r="M1522" s="60" t="e">
        <f>SUMIF(#REF!,$C1522,#REF!)</f>
        <v>#REF!</v>
      </c>
      <c r="N1522" s="60" t="e">
        <f>SUMIF(#REF!,$C1522,#REF!)</f>
        <v>#REF!</v>
      </c>
    </row>
    <row r="1523" spans="1:14" s="34" customFormat="1" ht="14.25" customHeight="1">
      <c r="A1523" s="16"/>
      <c r="B1523" s="16"/>
      <c r="C1523" s="16"/>
      <c r="D1523" s="191"/>
      <c r="E1523" s="191"/>
      <c r="F1523" s="191"/>
      <c r="G1523" s="191"/>
      <c r="H1523" s="191"/>
      <c r="I1523" s="190" t="s">
        <v>15</v>
      </c>
      <c r="J1523" s="190"/>
      <c r="K1523" s="190"/>
      <c r="L1523" s="190"/>
      <c r="M1523" s="190"/>
      <c r="N1523" s="190"/>
    </row>
    <row r="1524" spans="1:14" s="19" customFormat="1" ht="16.5" customHeight="1">
      <c r="A1524" s="16"/>
      <c r="B1524" s="16"/>
      <c r="C1524" s="16"/>
      <c r="D1524" s="191"/>
      <c r="E1524" s="191"/>
      <c r="F1524" s="191"/>
      <c r="G1524" s="191"/>
      <c r="H1524" s="191"/>
      <c r="I1524" s="55" t="e">
        <f aca="true" t="shared" si="248" ref="I1524:N1524">I1520+I1522</f>
        <v>#REF!</v>
      </c>
      <c r="J1524" s="55" t="e">
        <f t="shared" si="248"/>
        <v>#REF!</v>
      </c>
      <c r="K1524" s="55" t="e">
        <f t="shared" si="248"/>
        <v>#REF!</v>
      </c>
      <c r="L1524" s="55" t="e">
        <f t="shared" si="248"/>
        <v>#REF!</v>
      </c>
      <c r="M1524" s="55" t="e">
        <f t="shared" si="248"/>
        <v>#REF!</v>
      </c>
      <c r="N1524" s="55" t="e">
        <f t="shared" si="248"/>
        <v>#REF!</v>
      </c>
    </row>
    <row r="1525" spans="1:14" s="34" customFormat="1" ht="15" customHeight="1">
      <c r="A1525" s="16"/>
      <c r="B1525" s="16"/>
      <c r="C1525" s="16"/>
      <c r="D1525" s="191" t="s">
        <v>31</v>
      </c>
      <c r="E1525" s="191"/>
      <c r="F1525" s="191"/>
      <c r="G1525" s="191"/>
      <c r="H1525" s="191"/>
      <c r="I1525" s="132" t="s">
        <v>47</v>
      </c>
      <c r="J1525" s="132"/>
      <c r="K1525" s="132"/>
      <c r="L1525" s="132"/>
      <c r="M1525" s="132"/>
      <c r="N1525" s="132"/>
    </row>
    <row r="1526" spans="1:14" s="34" customFormat="1" ht="16.5" customHeight="1">
      <c r="A1526" s="16"/>
      <c r="B1526" s="16"/>
      <c r="C1526" s="16"/>
      <c r="D1526" s="191"/>
      <c r="E1526" s="191"/>
      <c r="F1526" s="191"/>
      <c r="G1526" s="191"/>
      <c r="H1526" s="191"/>
      <c r="I1526" s="2">
        <v>1070000</v>
      </c>
      <c r="J1526" s="5">
        <v>8000000</v>
      </c>
      <c r="K1526" s="5">
        <v>10980000</v>
      </c>
      <c r="L1526" s="5">
        <v>10000000</v>
      </c>
      <c r="M1526" s="5">
        <v>11262000</v>
      </c>
      <c r="N1526" s="5">
        <f>I1526+J1526+K1526+L1526+M1526</f>
        <v>41312000</v>
      </c>
    </row>
    <row r="1527" spans="1:14" s="34" customFormat="1" ht="16.5" customHeight="1">
      <c r="A1527" s="16"/>
      <c r="B1527" s="16"/>
      <c r="C1527" s="16"/>
      <c r="D1527" s="191"/>
      <c r="E1527" s="191"/>
      <c r="F1527" s="191"/>
      <c r="G1527" s="191"/>
      <c r="H1527" s="191"/>
      <c r="I1527" s="189" t="s">
        <v>14</v>
      </c>
      <c r="J1527" s="189"/>
      <c r="K1527" s="189"/>
      <c r="L1527" s="189"/>
      <c r="M1527" s="189"/>
      <c r="N1527" s="189"/>
    </row>
    <row r="1528" spans="1:14" s="34" customFormat="1" ht="12.75" customHeight="1">
      <c r="A1528" s="16"/>
      <c r="B1528" s="16"/>
      <c r="C1528" s="16" t="s">
        <v>56</v>
      </c>
      <c r="D1528" s="191"/>
      <c r="E1528" s="191"/>
      <c r="F1528" s="191"/>
      <c r="G1528" s="191"/>
      <c r="H1528" s="191"/>
      <c r="I1528" s="60" t="e">
        <f>SUMIF(#REF!,$C1528,#REF!)</f>
        <v>#REF!</v>
      </c>
      <c r="J1528" s="60" t="e">
        <f>SUMIF(#REF!,$C1528,#REF!)</f>
        <v>#REF!</v>
      </c>
      <c r="K1528" s="60" t="e">
        <f>SUMIF(#REF!,$C1528,#REF!)</f>
        <v>#REF!</v>
      </c>
      <c r="L1528" s="60" t="e">
        <f>SUMIF(#REF!,$C1528,#REF!)</f>
        <v>#REF!</v>
      </c>
      <c r="M1528" s="60" t="e">
        <f>SUMIF(#REF!,$C1528,#REF!)</f>
        <v>#REF!</v>
      </c>
      <c r="N1528" s="60" t="e">
        <f>SUMIF(#REF!,$C1528,#REF!)</f>
        <v>#REF!</v>
      </c>
    </row>
    <row r="1529" spans="1:14" s="34" customFormat="1" ht="14.25" customHeight="1">
      <c r="A1529" s="16"/>
      <c r="B1529" s="16"/>
      <c r="C1529" s="16"/>
      <c r="D1529" s="191"/>
      <c r="E1529" s="191"/>
      <c r="F1529" s="191"/>
      <c r="G1529" s="191"/>
      <c r="H1529" s="191"/>
      <c r="I1529" s="190" t="s">
        <v>15</v>
      </c>
      <c r="J1529" s="190"/>
      <c r="K1529" s="190"/>
      <c r="L1529" s="190"/>
      <c r="M1529" s="190"/>
      <c r="N1529" s="190"/>
    </row>
    <row r="1530" spans="1:14" s="19" customFormat="1" ht="16.5" customHeight="1">
      <c r="A1530" s="16"/>
      <c r="B1530" s="16"/>
      <c r="C1530" s="16"/>
      <c r="D1530" s="191"/>
      <c r="E1530" s="191"/>
      <c r="F1530" s="191"/>
      <c r="G1530" s="191"/>
      <c r="H1530" s="191"/>
      <c r="I1530" s="55" t="e">
        <f aca="true" t="shared" si="249" ref="I1530:N1530">I1526+I1528</f>
        <v>#REF!</v>
      </c>
      <c r="J1530" s="55" t="e">
        <f t="shared" si="249"/>
        <v>#REF!</v>
      </c>
      <c r="K1530" s="55" t="e">
        <f t="shared" si="249"/>
        <v>#REF!</v>
      </c>
      <c r="L1530" s="55" t="e">
        <f t="shared" si="249"/>
        <v>#REF!</v>
      </c>
      <c r="M1530" s="55" t="e">
        <f t="shared" si="249"/>
        <v>#REF!</v>
      </c>
      <c r="N1530" s="55" t="e">
        <f t="shared" si="249"/>
        <v>#REF!</v>
      </c>
    </row>
    <row r="1531" spans="1:14" s="34" customFormat="1" ht="15" customHeight="1">
      <c r="A1531" s="16"/>
      <c r="B1531" s="16"/>
      <c r="C1531" s="16"/>
      <c r="D1531" s="191" t="s">
        <v>32</v>
      </c>
      <c r="E1531" s="191"/>
      <c r="F1531" s="191"/>
      <c r="G1531" s="191"/>
      <c r="H1531" s="191"/>
      <c r="I1531" s="132" t="s">
        <v>47</v>
      </c>
      <c r="J1531" s="132"/>
      <c r="K1531" s="132"/>
      <c r="L1531" s="132"/>
      <c r="M1531" s="132"/>
      <c r="N1531" s="132"/>
    </row>
    <row r="1532" spans="1:14" s="34" customFormat="1" ht="16.5" customHeight="1">
      <c r="A1532" s="16"/>
      <c r="B1532" s="16"/>
      <c r="C1532" s="16"/>
      <c r="D1532" s="191"/>
      <c r="E1532" s="191"/>
      <c r="F1532" s="191"/>
      <c r="G1532" s="191"/>
      <c r="H1532" s="191"/>
      <c r="I1532" s="2">
        <v>3193000</v>
      </c>
      <c r="J1532" s="5">
        <v>500000</v>
      </c>
      <c r="K1532" s="5">
        <v>100000</v>
      </c>
      <c r="L1532" s="5"/>
      <c r="M1532" s="5"/>
      <c r="N1532" s="5">
        <f>I1532+J1532+K1532+L1532+M1532</f>
        <v>3793000</v>
      </c>
    </row>
    <row r="1533" spans="1:14" s="34" customFormat="1" ht="16.5" customHeight="1">
      <c r="A1533" s="16"/>
      <c r="B1533" s="16"/>
      <c r="C1533" s="16"/>
      <c r="D1533" s="191"/>
      <c r="E1533" s="191"/>
      <c r="F1533" s="191"/>
      <c r="G1533" s="191"/>
      <c r="H1533" s="191"/>
      <c r="I1533" s="189" t="s">
        <v>14</v>
      </c>
      <c r="J1533" s="189"/>
      <c r="K1533" s="189"/>
      <c r="L1533" s="189"/>
      <c r="M1533" s="189"/>
      <c r="N1533" s="189"/>
    </row>
    <row r="1534" spans="1:14" s="34" customFormat="1" ht="12.75" customHeight="1">
      <c r="A1534" s="16"/>
      <c r="B1534" s="16"/>
      <c r="C1534" s="16" t="s">
        <v>57</v>
      </c>
      <c r="D1534" s="191"/>
      <c r="E1534" s="191"/>
      <c r="F1534" s="191"/>
      <c r="G1534" s="191"/>
      <c r="H1534" s="191"/>
      <c r="I1534" s="60" t="e">
        <f>SUMIF(#REF!,$C1534,#REF!)</f>
        <v>#REF!</v>
      </c>
      <c r="J1534" s="60" t="e">
        <f>SUMIF(#REF!,$C1534,#REF!)</f>
        <v>#REF!</v>
      </c>
      <c r="K1534" s="60" t="e">
        <f>SUMIF(#REF!,$C1534,#REF!)</f>
        <v>#REF!</v>
      </c>
      <c r="L1534" s="60" t="e">
        <f>SUMIF(#REF!,$C1534,#REF!)</f>
        <v>#REF!</v>
      </c>
      <c r="M1534" s="60" t="e">
        <f>SUMIF(#REF!,$C1534,#REF!)</f>
        <v>#REF!</v>
      </c>
      <c r="N1534" s="60" t="e">
        <f>SUMIF(#REF!,$C1534,#REF!)</f>
        <v>#REF!</v>
      </c>
    </row>
    <row r="1535" spans="1:14" s="34" customFormat="1" ht="14.25" customHeight="1">
      <c r="A1535" s="16"/>
      <c r="B1535" s="16"/>
      <c r="C1535" s="16"/>
      <c r="D1535" s="191"/>
      <c r="E1535" s="191"/>
      <c r="F1535" s="191"/>
      <c r="G1535" s="191"/>
      <c r="H1535" s="191"/>
      <c r="I1535" s="190" t="s">
        <v>15</v>
      </c>
      <c r="J1535" s="190"/>
      <c r="K1535" s="190"/>
      <c r="L1535" s="190"/>
      <c r="M1535" s="190"/>
      <c r="N1535" s="190"/>
    </row>
    <row r="1536" spans="1:14" s="19" customFormat="1" ht="16.5" customHeight="1">
      <c r="A1536" s="16"/>
      <c r="B1536" s="16"/>
      <c r="C1536" s="16"/>
      <c r="D1536" s="191"/>
      <c r="E1536" s="191"/>
      <c r="F1536" s="191"/>
      <c r="G1536" s="191"/>
      <c r="H1536" s="191"/>
      <c r="I1536" s="55" t="e">
        <f aca="true" t="shared" si="250" ref="I1536:N1536">I1532+I1534</f>
        <v>#REF!</v>
      </c>
      <c r="J1536" s="55" t="e">
        <f t="shared" si="250"/>
        <v>#REF!</v>
      </c>
      <c r="K1536" s="55" t="e">
        <f t="shared" si="250"/>
        <v>#REF!</v>
      </c>
      <c r="L1536" s="55" t="e">
        <f t="shared" si="250"/>
        <v>#REF!</v>
      </c>
      <c r="M1536" s="55" t="e">
        <f t="shared" si="250"/>
        <v>#REF!</v>
      </c>
      <c r="N1536" s="55" t="e">
        <f t="shared" si="250"/>
        <v>#REF!</v>
      </c>
    </row>
    <row r="1537" spans="1:14" s="34" customFormat="1" ht="15" customHeight="1">
      <c r="A1537" s="16"/>
      <c r="B1537" s="16"/>
      <c r="C1537" s="16"/>
      <c r="D1537" s="191" t="s">
        <v>33</v>
      </c>
      <c r="E1537" s="191"/>
      <c r="F1537" s="191"/>
      <c r="G1537" s="191"/>
      <c r="H1537" s="191"/>
      <c r="I1537" s="132" t="s">
        <v>47</v>
      </c>
      <c r="J1537" s="132"/>
      <c r="K1537" s="132"/>
      <c r="L1537" s="132"/>
      <c r="M1537" s="132"/>
      <c r="N1537" s="132"/>
    </row>
    <row r="1538" spans="1:14" s="34" customFormat="1" ht="16.5" customHeight="1">
      <c r="A1538" s="16"/>
      <c r="B1538" s="16"/>
      <c r="C1538" s="16"/>
      <c r="D1538" s="191"/>
      <c r="E1538" s="191"/>
      <c r="F1538" s="191"/>
      <c r="G1538" s="191"/>
      <c r="H1538" s="191"/>
      <c r="I1538" s="2">
        <v>13844000</v>
      </c>
      <c r="J1538" s="5">
        <v>16157000</v>
      </c>
      <c r="K1538" s="5">
        <v>6375000</v>
      </c>
      <c r="L1538" s="5"/>
      <c r="M1538" s="5"/>
      <c r="N1538" s="5">
        <f>I1538+J1538+K1538+L1538+M1538</f>
        <v>36376000</v>
      </c>
    </row>
    <row r="1539" spans="1:14" s="34" customFormat="1" ht="16.5" customHeight="1">
      <c r="A1539" s="16"/>
      <c r="B1539" s="16"/>
      <c r="C1539" s="16"/>
      <c r="D1539" s="191"/>
      <c r="E1539" s="191"/>
      <c r="F1539" s="191"/>
      <c r="G1539" s="191"/>
      <c r="H1539" s="191"/>
      <c r="I1539" s="189" t="s">
        <v>14</v>
      </c>
      <c r="J1539" s="189"/>
      <c r="K1539" s="189"/>
      <c r="L1539" s="189"/>
      <c r="M1539" s="189"/>
      <c r="N1539" s="189"/>
    </row>
    <row r="1540" spans="1:14" s="34" customFormat="1" ht="12.75" customHeight="1">
      <c r="A1540" s="16"/>
      <c r="B1540" s="16"/>
      <c r="C1540" s="16" t="s">
        <v>58</v>
      </c>
      <c r="D1540" s="191"/>
      <c r="E1540" s="191"/>
      <c r="F1540" s="191"/>
      <c r="G1540" s="191"/>
      <c r="H1540" s="191"/>
      <c r="I1540" s="60" t="e">
        <f>SUMIF(#REF!,$C1540,#REF!)</f>
        <v>#REF!</v>
      </c>
      <c r="J1540" s="60" t="e">
        <f>SUMIF(#REF!,$C1540,#REF!)</f>
        <v>#REF!</v>
      </c>
      <c r="K1540" s="60" t="e">
        <f>SUMIF(#REF!,$C1540,#REF!)</f>
        <v>#REF!</v>
      </c>
      <c r="L1540" s="60" t="e">
        <f>SUMIF(#REF!,$C1540,#REF!)</f>
        <v>#REF!</v>
      </c>
      <c r="M1540" s="60" t="e">
        <f>SUMIF(#REF!,$C1540,#REF!)</f>
        <v>#REF!</v>
      </c>
      <c r="N1540" s="60" t="e">
        <f>SUMIF(#REF!,$C1540,#REF!)</f>
        <v>#REF!</v>
      </c>
    </row>
    <row r="1541" spans="1:14" s="34" customFormat="1" ht="14.25" customHeight="1">
      <c r="A1541" s="16"/>
      <c r="B1541" s="16"/>
      <c r="C1541" s="16"/>
      <c r="D1541" s="191"/>
      <c r="E1541" s="191"/>
      <c r="F1541" s="191"/>
      <c r="G1541" s="191"/>
      <c r="H1541" s="191"/>
      <c r="I1541" s="190" t="s">
        <v>15</v>
      </c>
      <c r="J1541" s="190"/>
      <c r="K1541" s="190"/>
      <c r="L1541" s="190"/>
      <c r="M1541" s="190"/>
      <c r="N1541" s="190"/>
    </row>
    <row r="1542" spans="1:14" s="19" customFormat="1" ht="16.5" customHeight="1">
      <c r="A1542" s="16"/>
      <c r="B1542" s="16"/>
      <c r="C1542" s="16"/>
      <c r="D1542" s="191"/>
      <c r="E1542" s="191"/>
      <c r="F1542" s="191"/>
      <c r="G1542" s="191"/>
      <c r="H1542" s="191"/>
      <c r="I1542" s="55" t="e">
        <f aca="true" t="shared" si="251" ref="I1542:N1542">I1538+I1540</f>
        <v>#REF!</v>
      </c>
      <c r="J1542" s="55" t="e">
        <f t="shared" si="251"/>
        <v>#REF!</v>
      </c>
      <c r="K1542" s="55" t="e">
        <f t="shared" si="251"/>
        <v>#REF!</v>
      </c>
      <c r="L1542" s="55" t="e">
        <f t="shared" si="251"/>
        <v>#REF!</v>
      </c>
      <c r="M1542" s="55" t="e">
        <f t="shared" si="251"/>
        <v>#REF!</v>
      </c>
      <c r="N1542" s="55" t="e">
        <f t="shared" si="251"/>
        <v>#REF!</v>
      </c>
    </row>
    <row r="1543" spans="1:14" s="34" customFormat="1" ht="15" customHeight="1">
      <c r="A1543" s="16"/>
      <c r="B1543" s="16"/>
      <c r="C1543" s="16"/>
      <c r="D1543" s="191" t="s">
        <v>34</v>
      </c>
      <c r="E1543" s="191"/>
      <c r="F1543" s="191"/>
      <c r="G1543" s="191"/>
      <c r="H1543" s="191"/>
      <c r="I1543" s="132" t="s">
        <v>47</v>
      </c>
      <c r="J1543" s="132"/>
      <c r="K1543" s="132"/>
      <c r="L1543" s="132"/>
      <c r="M1543" s="132"/>
      <c r="N1543" s="132"/>
    </row>
    <row r="1544" spans="1:14" s="34" customFormat="1" ht="16.5" customHeight="1">
      <c r="A1544" s="16"/>
      <c r="B1544" s="16"/>
      <c r="C1544" s="16"/>
      <c r="D1544" s="191"/>
      <c r="E1544" s="191"/>
      <c r="F1544" s="191"/>
      <c r="G1544" s="191"/>
      <c r="H1544" s="191"/>
      <c r="I1544" s="2"/>
      <c r="J1544" s="5"/>
      <c r="K1544" s="5"/>
      <c r="L1544" s="5"/>
      <c r="M1544" s="5"/>
      <c r="N1544" s="5">
        <f>I1544+J1544+K1544+L1544+M1544</f>
        <v>0</v>
      </c>
    </row>
    <row r="1545" spans="1:14" s="34" customFormat="1" ht="16.5" customHeight="1">
      <c r="A1545" s="16"/>
      <c r="B1545" s="16"/>
      <c r="C1545" s="16"/>
      <c r="D1545" s="191"/>
      <c r="E1545" s="191"/>
      <c r="F1545" s="191"/>
      <c r="G1545" s="191"/>
      <c r="H1545" s="191"/>
      <c r="I1545" s="189" t="s">
        <v>14</v>
      </c>
      <c r="J1545" s="189"/>
      <c r="K1545" s="189"/>
      <c r="L1545" s="189"/>
      <c r="M1545" s="189"/>
      <c r="N1545" s="189"/>
    </row>
    <row r="1546" spans="1:14" s="34" customFormat="1" ht="12.75" customHeight="1">
      <c r="A1546" s="16"/>
      <c r="B1546" s="16"/>
      <c r="C1546" s="16" t="s">
        <v>49</v>
      </c>
      <c r="D1546" s="191"/>
      <c r="E1546" s="191"/>
      <c r="F1546" s="191"/>
      <c r="G1546" s="191"/>
      <c r="H1546" s="191"/>
      <c r="I1546" s="60" t="e">
        <f>SUMIF(#REF!,$C1546,#REF!)</f>
        <v>#REF!</v>
      </c>
      <c r="J1546" s="60" t="e">
        <f>SUMIF(#REF!,$C1546,#REF!)</f>
        <v>#REF!</v>
      </c>
      <c r="K1546" s="60" t="e">
        <f>SUMIF(#REF!,$C1546,#REF!)</f>
        <v>#REF!</v>
      </c>
      <c r="L1546" s="60" t="e">
        <f>SUMIF(#REF!,$C1546,#REF!)</f>
        <v>#REF!</v>
      </c>
      <c r="M1546" s="60" t="e">
        <f>SUMIF(#REF!,$C1546,#REF!)</f>
        <v>#REF!</v>
      </c>
      <c r="N1546" s="60" t="e">
        <f>SUMIF(#REF!,$C1546,#REF!)</f>
        <v>#REF!</v>
      </c>
    </row>
    <row r="1547" spans="1:14" s="34" customFormat="1" ht="14.25" customHeight="1">
      <c r="A1547" s="16"/>
      <c r="B1547" s="16"/>
      <c r="C1547" s="16"/>
      <c r="D1547" s="191"/>
      <c r="E1547" s="191"/>
      <c r="F1547" s="191"/>
      <c r="G1547" s="191"/>
      <c r="H1547" s="191"/>
      <c r="I1547" s="190" t="s">
        <v>15</v>
      </c>
      <c r="J1547" s="190"/>
      <c r="K1547" s="190"/>
      <c r="L1547" s="190"/>
      <c r="M1547" s="190"/>
      <c r="N1547" s="190"/>
    </row>
    <row r="1548" spans="1:14" s="19" customFormat="1" ht="16.5" customHeight="1">
      <c r="A1548" s="16"/>
      <c r="B1548" s="16"/>
      <c r="C1548" s="16"/>
      <c r="D1548" s="191"/>
      <c r="E1548" s="191"/>
      <c r="F1548" s="191"/>
      <c r="G1548" s="191"/>
      <c r="H1548" s="191"/>
      <c r="I1548" s="55" t="e">
        <f aca="true" t="shared" si="252" ref="I1548:N1548">I1544+I1546</f>
        <v>#REF!</v>
      </c>
      <c r="J1548" s="55" t="e">
        <f t="shared" si="252"/>
        <v>#REF!</v>
      </c>
      <c r="K1548" s="55" t="e">
        <f t="shared" si="252"/>
        <v>#REF!</v>
      </c>
      <c r="L1548" s="55" t="e">
        <f t="shared" si="252"/>
        <v>#REF!</v>
      </c>
      <c r="M1548" s="55" t="e">
        <f t="shared" si="252"/>
        <v>#REF!</v>
      </c>
      <c r="N1548" s="55" t="e">
        <f t="shared" si="252"/>
        <v>#REF!</v>
      </c>
    </row>
    <row r="1549" spans="1:14" s="34" customFormat="1" ht="15" customHeight="1">
      <c r="A1549" s="16"/>
      <c r="B1549" s="16"/>
      <c r="C1549" s="16"/>
      <c r="D1549" s="191" t="s">
        <v>35</v>
      </c>
      <c r="E1549" s="191"/>
      <c r="F1549" s="191"/>
      <c r="G1549" s="191"/>
      <c r="H1549" s="191"/>
      <c r="I1549" s="132" t="s">
        <v>47</v>
      </c>
      <c r="J1549" s="132"/>
      <c r="K1549" s="132"/>
      <c r="L1549" s="132"/>
      <c r="M1549" s="132"/>
      <c r="N1549" s="132"/>
    </row>
    <row r="1550" spans="1:14" s="34" customFormat="1" ht="16.5" customHeight="1">
      <c r="A1550" s="16"/>
      <c r="B1550" s="16"/>
      <c r="C1550" s="16"/>
      <c r="D1550" s="191"/>
      <c r="E1550" s="191"/>
      <c r="F1550" s="191"/>
      <c r="G1550" s="191"/>
      <c r="H1550" s="191"/>
      <c r="I1550" s="2"/>
      <c r="J1550" s="5"/>
      <c r="K1550" s="5"/>
      <c r="L1550" s="5"/>
      <c r="M1550" s="5"/>
      <c r="N1550" s="5">
        <f>I1550+J1550+K1550+L1550+M1550</f>
        <v>0</v>
      </c>
    </row>
    <row r="1551" spans="1:14" s="34" customFormat="1" ht="16.5" customHeight="1">
      <c r="A1551" s="16"/>
      <c r="B1551" s="16"/>
      <c r="C1551" s="16"/>
      <c r="D1551" s="191"/>
      <c r="E1551" s="191"/>
      <c r="F1551" s="191"/>
      <c r="G1551" s="191"/>
      <c r="H1551" s="191"/>
      <c r="I1551" s="189" t="s">
        <v>14</v>
      </c>
      <c r="J1551" s="189"/>
      <c r="K1551" s="189"/>
      <c r="L1551" s="189"/>
      <c r="M1551" s="189"/>
      <c r="N1551" s="189"/>
    </row>
    <row r="1552" spans="1:14" s="34" customFormat="1" ht="12.75" customHeight="1">
      <c r="A1552" s="16"/>
      <c r="B1552" s="16"/>
      <c r="C1552" s="16" t="s">
        <v>59</v>
      </c>
      <c r="D1552" s="191"/>
      <c r="E1552" s="191"/>
      <c r="F1552" s="191"/>
      <c r="G1552" s="191"/>
      <c r="H1552" s="191"/>
      <c r="I1552" s="60" t="e">
        <f>SUMIF(#REF!,$C1552,#REF!)</f>
        <v>#REF!</v>
      </c>
      <c r="J1552" s="60" t="e">
        <f>SUMIF(#REF!,$C1552,#REF!)</f>
        <v>#REF!</v>
      </c>
      <c r="K1552" s="60" t="e">
        <f>SUMIF(#REF!,$C1552,#REF!)</f>
        <v>#REF!</v>
      </c>
      <c r="L1552" s="60" t="e">
        <f>SUMIF(#REF!,$C1552,#REF!)</f>
        <v>#REF!</v>
      </c>
      <c r="M1552" s="60" t="e">
        <f>SUMIF(#REF!,$C1552,#REF!)</f>
        <v>#REF!</v>
      </c>
      <c r="N1552" s="60" t="e">
        <f>SUMIF(#REF!,$C1552,#REF!)</f>
        <v>#REF!</v>
      </c>
    </row>
    <row r="1553" spans="1:14" s="34" customFormat="1" ht="14.25" customHeight="1">
      <c r="A1553" s="16"/>
      <c r="B1553" s="16"/>
      <c r="C1553" s="16"/>
      <c r="D1553" s="191"/>
      <c r="E1553" s="191"/>
      <c r="F1553" s="191"/>
      <c r="G1553" s="191"/>
      <c r="H1553" s="191"/>
      <c r="I1553" s="190" t="s">
        <v>15</v>
      </c>
      <c r="J1553" s="190"/>
      <c r="K1553" s="190"/>
      <c r="L1553" s="190"/>
      <c r="M1553" s="190"/>
      <c r="N1553" s="190"/>
    </row>
    <row r="1554" spans="1:14" s="19" customFormat="1" ht="16.5" customHeight="1">
      <c r="A1554" s="16"/>
      <c r="B1554" s="16"/>
      <c r="C1554" s="16"/>
      <c r="D1554" s="191"/>
      <c r="E1554" s="191"/>
      <c r="F1554" s="191"/>
      <c r="G1554" s="191"/>
      <c r="H1554" s="191"/>
      <c r="I1554" s="55" t="e">
        <f aca="true" t="shared" si="253" ref="I1554:N1554">I1550+I1552</f>
        <v>#REF!</v>
      </c>
      <c r="J1554" s="55" t="e">
        <f t="shared" si="253"/>
        <v>#REF!</v>
      </c>
      <c r="K1554" s="55" t="e">
        <f t="shared" si="253"/>
        <v>#REF!</v>
      </c>
      <c r="L1554" s="55" t="e">
        <f t="shared" si="253"/>
        <v>#REF!</v>
      </c>
      <c r="M1554" s="55" t="e">
        <f t="shared" si="253"/>
        <v>#REF!</v>
      </c>
      <c r="N1554" s="55" t="e">
        <f t="shared" si="253"/>
        <v>#REF!</v>
      </c>
    </row>
  </sheetData>
  <sheetProtection formatCells="0" formatColumns="0" formatRows="0"/>
  <mergeCells count="1045">
    <mergeCell ref="D1032:H1037"/>
    <mergeCell ref="I1032:N1032"/>
    <mergeCell ref="I1034:N1034"/>
    <mergeCell ref="I1036:N1036"/>
    <mergeCell ref="D1038:H1043"/>
    <mergeCell ref="I1038:N1038"/>
    <mergeCell ref="I1040:N1040"/>
    <mergeCell ref="I1042:N1042"/>
    <mergeCell ref="D1020:H1025"/>
    <mergeCell ref="I1020:N1020"/>
    <mergeCell ref="I1022:N1022"/>
    <mergeCell ref="I1024:N1024"/>
    <mergeCell ref="D1026:H1031"/>
    <mergeCell ref="I1026:N1026"/>
    <mergeCell ref="I1028:N1028"/>
    <mergeCell ref="I1030:N1030"/>
    <mergeCell ref="D1008:H1013"/>
    <mergeCell ref="I1008:N1008"/>
    <mergeCell ref="I1010:N1010"/>
    <mergeCell ref="I1012:N1012"/>
    <mergeCell ref="D1014:H1019"/>
    <mergeCell ref="I1014:N1014"/>
    <mergeCell ref="I1016:N1016"/>
    <mergeCell ref="I1018:N1018"/>
    <mergeCell ref="D996:H1001"/>
    <mergeCell ref="I996:N996"/>
    <mergeCell ref="I998:N998"/>
    <mergeCell ref="I1000:N1000"/>
    <mergeCell ref="D1002:H1007"/>
    <mergeCell ref="I1002:N1002"/>
    <mergeCell ref="I1004:N1004"/>
    <mergeCell ref="I1006:N1006"/>
    <mergeCell ref="D984:H989"/>
    <mergeCell ref="I984:N984"/>
    <mergeCell ref="I986:N986"/>
    <mergeCell ref="I988:N988"/>
    <mergeCell ref="D990:H995"/>
    <mergeCell ref="I990:N990"/>
    <mergeCell ref="I992:N992"/>
    <mergeCell ref="I994:N994"/>
    <mergeCell ref="D971:N971"/>
    <mergeCell ref="D972:H977"/>
    <mergeCell ref="I972:N972"/>
    <mergeCell ref="I974:N974"/>
    <mergeCell ref="I976:N976"/>
    <mergeCell ref="D978:H983"/>
    <mergeCell ref="I978:N978"/>
    <mergeCell ref="I980:N980"/>
    <mergeCell ref="I982:N982"/>
    <mergeCell ref="D959:H964"/>
    <mergeCell ref="I959:N959"/>
    <mergeCell ref="I961:N961"/>
    <mergeCell ref="I963:N963"/>
    <mergeCell ref="D965:H970"/>
    <mergeCell ref="I965:N965"/>
    <mergeCell ref="I967:N967"/>
    <mergeCell ref="I969:N969"/>
    <mergeCell ref="D947:H952"/>
    <mergeCell ref="I947:N947"/>
    <mergeCell ref="I949:N949"/>
    <mergeCell ref="I951:N951"/>
    <mergeCell ref="D953:H958"/>
    <mergeCell ref="I953:N953"/>
    <mergeCell ref="I955:N955"/>
    <mergeCell ref="I957:N957"/>
    <mergeCell ref="D935:H940"/>
    <mergeCell ref="I935:N935"/>
    <mergeCell ref="I937:N937"/>
    <mergeCell ref="I939:N939"/>
    <mergeCell ref="D941:H946"/>
    <mergeCell ref="I941:N941"/>
    <mergeCell ref="I943:N943"/>
    <mergeCell ref="I945:N945"/>
    <mergeCell ref="D923:H928"/>
    <mergeCell ref="I923:N923"/>
    <mergeCell ref="I925:N925"/>
    <mergeCell ref="I927:N927"/>
    <mergeCell ref="D929:H934"/>
    <mergeCell ref="I929:N929"/>
    <mergeCell ref="I931:N931"/>
    <mergeCell ref="I933:N933"/>
    <mergeCell ref="D911:H916"/>
    <mergeCell ref="I911:N911"/>
    <mergeCell ref="I913:N913"/>
    <mergeCell ref="I915:N915"/>
    <mergeCell ref="D917:H922"/>
    <mergeCell ref="I917:N917"/>
    <mergeCell ref="I919:N919"/>
    <mergeCell ref="I921:N921"/>
    <mergeCell ref="D898:N898"/>
    <mergeCell ref="D899:H904"/>
    <mergeCell ref="I899:N899"/>
    <mergeCell ref="I901:N901"/>
    <mergeCell ref="I903:N903"/>
    <mergeCell ref="D905:H910"/>
    <mergeCell ref="I905:N905"/>
    <mergeCell ref="I907:N907"/>
    <mergeCell ref="I909:N909"/>
    <mergeCell ref="D886:H891"/>
    <mergeCell ref="I886:N886"/>
    <mergeCell ref="I888:N888"/>
    <mergeCell ref="I890:N890"/>
    <mergeCell ref="D892:H897"/>
    <mergeCell ref="I892:N892"/>
    <mergeCell ref="I894:N894"/>
    <mergeCell ref="I896:N896"/>
    <mergeCell ref="D874:H879"/>
    <mergeCell ref="I874:N874"/>
    <mergeCell ref="I876:N876"/>
    <mergeCell ref="I878:N878"/>
    <mergeCell ref="D880:H885"/>
    <mergeCell ref="I880:N880"/>
    <mergeCell ref="I882:N882"/>
    <mergeCell ref="I884:N884"/>
    <mergeCell ref="D862:H867"/>
    <mergeCell ref="I862:N862"/>
    <mergeCell ref="I864:N864"/>
    <mergeCell ref="I866:N866"/>
    <mergeCell ref="D868:H873"/>
    <mergeCell ref="I868:N868"/>
    <mergeCell ref="I870:N870"/>
    <mergeCell ref="I872:N872"/>
    <mergeCell ref="D850:H855"/>
    <mergeCell ref="I850:N850"/>
    <mergeCell ref="I852:N852"/>
    <mergeCell ref="I854:N854"/>
    <mergeCell ref="D856:H861"/>
    <mergeCell ref="I856:N856"/>
    <mergeCell ref="I858:N858"/>
    <mergeCell ref="I860:N860"/>
    <mergeCell ref="D838:H843"/>
    <mergeCell ref="I838:N838"/>
    <mergeCell ref="I840:N840"/>
    <mergeCell ref="I842:N842"/>
    <mergeCell ref="D844:H849"/>
    <mergeCell ref="I844:N844"/>
    <mergeCell ref="I846:N846"/>
    <mergeCell ref="I848:N848"/>
    <mergeCell ref="D825:N825"/>
    <mergeCell ref="D826:H831"/>
    <mergeCell ref="I826:N826"/>
    <mergeCell ref="I828:N828"/>
    <mergeCell ref="I830:N830"/>
    <mergeCell ref="D832:H837"/>
    <mergeCell ref="I832:N832"/>
    <mergeCell ref="I834:N834"/>
    <mergeCell ref="I836:N836"/>
    <mergeCell ref="D813:H818"/>
    <mergeCell ref="I813:N813"/>
    <mergeCell ref="I815:N815"/>
    <mergeCell ref="I817:N817"/>
    <mergeCell ref="D819:H824"/>
    <mergeCell ref="I819:N819"/>
    <mergeCell ref="I821:N821"/>
    <mergeCell ref="I823:N823"/>
    <mergeCell ref="D801:H806"/>
    <mergeCell ref="I801:N801"/>
    <mergeCell ref="I803:N803"/>
    <mergeCell ref="I805:N805"/>
    <mergeCell ref="D807:H812"/>
    <mergeCell ref="I807:N807"/>
    <mergeCell ref="I809:N809"/>
    <mergeCell ref="I811:N811"/>
    <mergeCell ref="D789:H794"/>
    <mergeCell ref="I789:N789"/>
    <mergeCell ref="I791:N791"/>
    <mergeCell ref="I793:N793"/>
    <mergeCell ref="D795:H800"/>
    <mergeCell ref="I795:N795"/>
    <mergeCell ref="I797:N797"/>
    <mergeCell ref="I799:N799"/>
    <mergeCell ref="D777:H782"/>
    <mergeCell ref="I777:N777"/>
    <mergeCell ref="I779:N779"/>
    <mergeCell ref="I781:N781"/>
    <mergeCell ref="D783:H788"/>
    <mergeCell ref="I783:N783"/>
    <mergeCell ref="I785:N785"/>
    <mergeCell ref="I787:N787"/>
    <mergeCell ref="D765:H770"/>
    <mergeCell ref="I765:N765"/>
    <mergeCell ref="I767:N767"/>
    <mergeCell ref="I769:N769"/>
    <mergeCell ref="D771:H776"/>
    <mergeCell ref="I771:N771"/>
    <mergeCell ref="I773:N773"/>
    <mergeCell ref="I775:N775"/>
    <mergeCell ref="D752:N752"/>
    <mergeCell ref="D753:H758"/>
    <mergeCell ref="I753:N753"/>
    <mergeCell ref="I755:N755"/>
    <mergeCell ref="I757:N757"/>
    <mergeCell ref="D759:H764"/>
    <mergeCell ref="I759:N759"/>
    <mergeCell ref="I761:N761"/>
    <mergeCell ref="I763:N763"/>
    <mergeCell ref="D740:H745"/>
    <mergeCell ref="I740:N740"/>
    <mergeCell ref="I742:N742"/>
    <mergeCell ref="I744:N744"/>
    <mergeCell ref="D746:H751"/>
    <mergeCell ref="I746:N746"/>
    <mergeCell ref="I748:N748"/>
    <mergeCell ref="I750:N750"/>
    <mergeCell ref="D728:H733"/>
    <mergeCell ref="I728:N728"/>
    <mergeCell ref="I730:N730"/>
    <mergeCell ref="I732:N732"/>
    <mergeCell ref="D734:H739"/>
    <mergeCell ref="I734:N734"/>
    <mergeCell ref="I736:N736"/>
    <mergeCell ref="I738:N738"/>
    <mergeCell ref="D716:H721"/>
    <mergeCell ref="I716:N716"/>
    <mergeCell ref="I718:N718"/>
    <mergeCell ref="I720:N720"/>
    <mergeCell ref="D722:H727"/>
    <mergeCell ref="I722:N722"/>
    <mergeCell ref="I724:N724"/>
    <mergeCell ref="I726:N726"/>
    <mergeCell ref="D704:H709"/>
    <mergeCell ref="I704:N704"/>
    <mergeCell ref="I706:N706"/>
    <mergeCell ref="I708:N708"/>
    <mergeCell ref="D710:H715"/>
    <mergeCell ref="I710:N710"/>
    <mergeCell ref="I712:N712"/>
    <mergeCell ref="I714:N714"/>
    <mergeCell ref="D692:H697"/>
    <mergeCell ref="I692:N692"/>
    <mergeCell ref="I694:N694"/>
    <mergeCell ref="I696:N696"/>
    <mergeCell ref="D698:H703"/>
    <mergeCell ref="I698:N698"/>
    <mergeCell ref="I700:N700"/>
    <mergeCell ref="I702:N702"/>
    <mergeCell ref="D679:N679"/>
    <mergeCell ref="D680:H685"/>
    <mergeCell ref="I680:N680"/>
    <mergeCell ref="I682:N682"/>
    <mergeCell ref="I684:N684"/>
    <mergeCell ref="D686:H691"/>
    <mergeCell ref="I686:N686"/>
    <mergeCell ref="I688:N688"/>
    <mergeCell ref="I690:N690"/>
    <mergeCell ref="D83:H88"/>
    <mergeCell ref="D77:H82"/>
    <mergeCell ref="I51:N51"/>
    <mergeCell ref="D53:H58"/>
    <mergeCell ref="D59:H64"/>
    <mergeCell ref="I59:N59"/>
    <mergeCell ref="I61:N61"/>
    <mergeCell ref="I63:N63"/>
    <mergeCell ref="I53:N53"/>
    <mergeCell ref="I55:N55"/>
    <mergeCell ref="D89:H94"/>
    <mergeCell ref="I89:N89"/>
    <mergeCell ref="I91:N91"/>
    <mergeCell ref="I93:N93"/>
    <mergeCell ref="D41:H46"/>
    <mergeCell ref="I69:N69"/>
    <mergeCell ref="D71:H76"/>
    <mergeCell ref="I71:N71"/>
    <mergeCell ref="I73:N73"/>
    <mergeCell ref="I75:N75"/>
    <mergeCell ref="I57:N57"/>
    <mergeCell ref="D47:H52"/>
    <mergeCell ref="I47:N47"/>
    <mergeCell ref="I49:N49"/>
    <mergeCell ref="D65:H70"/>
    <mergeCell ref="I83:N83"/>
    <mergeCell ref="I85:N85"/>
    <mergeCell ref="I41:N41"/>
    <mergeCell ref="I43:N43"/>
    <mergeCell ref="I45:N45"/>
    <mergeCell ref="I87:N87"/>
    <mergeCell ref="D9:N9"/>
    <mergeCell ref="D35:H40"/>
    <mergeCell ref="D29:H34"/>
    <mergeCell ref="D23:H28"/>
    <mergeCell ref="D17:H22"/>
    <mergeCell ref="I23:N23"/>
    <mergeCell ref="I25:N25"/>
    <mergeCell ref="I27:N27"/>
    <mergeCell ref="I33:N33"/>
    <mergeCell ref="I35:N35"/>
    <mergeCell ref="I100:N100"/>
    <mergeCell ref="I37:N37"/>
    <mergeCell ref="I77:N77"/>
    <mergeCell ref="I79:N79"/>
    <mergeCell ref="I81:N81"/>
    <mergeCell ref="D95:N95"/>
    <mergeCell ref="I65:N65"/>
    <mergeCell ref="I67:N67"/>
    <mergeCell ref="D96:H101"/>
    <mergeCell ref="D1:N1"/>
    <mergeCell ref="D2:N3"/>
    <mergeCell ref="I5:M6"/>
    <mergeCell ref="D5:H7"/>
    <mergeCell ref="D4:N4"/>
    <mergeCell ref="I17:N17"/>
    <mergeCell ref="I19:N19"/>
    <mergeCell ref="I21:N21"/>
    <mergeCell ref="I31:N31"/>
    <mergeCell ref="I29:N29"/>
    <mergeCell ref="I134:N134"/>
    <mergeCell ref="D138:H143"/>
    <mergeCell ref="I138:N138"/>
    <mergeCell ref="I142:N142"/>
    <mergeCell ref="I136:N136"/>
    <mergeCell ref="I140:N140"/>
    <mergeCell ref="I132:N132"/>
    <mergeCell ref="D8:H8"/>
    <mergeCell ref="N5:N7"/>
    <mergeCell ref="D114:H119"/>
    <mergeCell ref="I116:N116"/>
    <mergeCell ref="I112:N112"/>
    <mergeCell ref="I108:N108"/>
    <mergeCell ref="D132:H137"/>
    <mergeCell ref="I114:N114"/>
    <mergeCell ref="I118:N118"/>
    <mergeCell ref="D169:H174"/>
    <mergeCell ref="I160:N160"/>
    <mergeCell ref="I164:N164"/>
    <mergeCell ref="D162:H167"/>
    <mergeCell ref="I162:N162"/>
    <mergeCell ref="I166:N166"/>
    <mergeCell ref="I144:N144"/>
    <mergeCell ref="I148:N148"/>
    <mergeCell ref="D144:H149"/>
    <mergeCell ref="I146:N146"/>
    <mergeCell ref="I171:N171"/>
    <mergeCell ref="I173:N173"/>
    <mergeCell ref="D168:N168"/>
    <mergeCell ref="D260:H265"/>
    <mergeCell ref="I262:N262"/>
    <mergeCell ref="I260:N260"/>
    <mergeCell ref="D175:H180"/>
    <mergeCell ref="I175:N175"/>
    <mergeCell ref="I177:N177"/>
    <mergeCell ref="I179:N179"/>
    <mergeCell ref="D108:H113"/>
    <mergeCell ref="I110:N110"/>
    <mergeCell ref="D126:H131"/>
    <mergeCell ref="I130:N130"/>
    <mergeCell ref="I128:N128"/>
    <mergeCell ref="D266:H271"/>
    <mergeCell ref="I266:N266"/>
    <mergeCell ref="I270:N270"/>
    <mergeCell ref="I264:N264"/>
    <mergeCell ref="I268:N268"/>
    <mergeCell ref="I39:N39"/>
    <mergeCell ref="I304:N304"/>
    <mergeCell ref="I308:N308"/>
    <mergeCell ref="I296:N296"/>
    <mergeCell ref="I300:N300"/>
    <mergeCell ref="I288:N288"/>
    <mergeCell ref="I292:N292"/>
    <mergeCell ref="I98:N98"/>
    <mergeCell ref="I126:N126"/>
    <mergeCell ref="I169:N169"/>
    <mergeCell ref="D120:H125"/>
    <mergeCell ref="I122:N122"/>
    <mergeCell ref="I124:N124"/>
    <mergeCell ref="I120:N120"/>
    <mergeCell ref="D102:H107"/>
    <mergeCell ref="I102:N102"/>
    <mergeCell ref="I106:N106"/>
    <mergeCell ref="I96:N96"/>
    <mergeCell ref="I104:N104"/>
    <mergeCell ref="D150:H155"/>
    <mergeCell ref="I150:N150"/>
    <mergeCell ref="I154:N154"/>
    <mergeCell ref="D156:H161"/>
    <mergeCell ref="I158:N158"/>
    <mergeCell ref="I152:N152"/>
    <mergeCell ref="I156:N156"/>
    <mergeCell ref="D187:H192"/>
    <mergeCell ref="I187:N187"/>
    <mergeCell ref="D181:H186"/>
    <mergeCell ref="I181:N181"/>
    <mergeCell ref="I183:N183"/>
    <mergeCell ref="I185:N185"/>
    <mergeCell ref="I189:N189"/>
    <mergeCell ref="I191:N191"/>
    <mergeCell ref="D193:H198"/>
    <mergeCell ref="I193:N193"/>
    <mergeCell ref="I195:N195"/>
    <mergeCell ref="I197:N197"/>
    <mergeCell ref="D205:H210"/>
    <mergeCell ref="I205:N205"/>
    <mergeCell ref="I207:N207"/>
    <mergeCell ref="I209:N209"/>
    <mergeCell ref="D199:H204"/>
    <mergeCell ref="I199:N199"/>
    <mergeCell ref="I201:N201"/>
    <mergeCell ref="I203:N203"/>
    <mergeCell ref="I213:N213"/>
    <mergeCell ref="I215:N215"/>
    <mergeCell ref="D217:H222"/>
    <mergeCell ref="I217:N217"/>
    <mergeCell ref="I219:N219"/>
    <mergeCell ref="I221:N221"/>
    <mergeCell ref="D211:H216"/>
    <mergeCell ref="I211:N211"/>
    <mergeCell ref="D229:H234"/>
    <mergeCell ref="I229:N229"/>
    <mergeCell ref="I231:N231"/>
    <mergeCell ref="I233:N233"/>
    <mergeCell ref="D223:H228"/>
    <mergeCell ref="I223:N223"/>
    <mergeCell ref="I225:N225"/>
    <mergeCell ref="I227:N227"/>
    <mergeCell ref="I237:N237"/>
    <mergeCell ref="I239:N239"/>
    <mergeCell ref="D241:N241"/>
    <mergeCell ref="D242:H247"/>
    <mergeCell ref="I242:N242"/>
    <mergeCell ref="I246:N246"/>
    <mergeCell ref="I244:N244"/>
    <mergeCell ref="D235:H240"/>
    <mergeCell ref="I235:N235"/>
    <mergeCell ref="D248:H253"/>
    <mergeCell ref="I250:N250"/>
    <mergeCell ref="D254:H259"/>
    <mergeCell ref="I254:N254"/>
    <mergeCell ref="I258:N258"/>
    <mergeCell ref="I256:N256"/>
    <mergeCell ref="I248:N248"/>
    <mergeCell ref="I252:N252"/>
    <mergeCell ref="D272:H277"/>
    <mergeCell ref="I274:N274"/>
    <mergeCell ref="D278:H283"/>
    <mergeCell ref="I278:N278"/>
    <mergeCell ref="I282:N282"/>
    <mergeCell ref="I280:N280"/>
    <mergeCell ref="I272:N272"/>
    <mergeCell ref="I276:N276"/>
    <mergeCell ref="D314:N314"/>
    <mergeCell ref="I312:N312"/>
    <mergeCell ref="D284:H289"/>
    <mergeCell ref="I286:N286"/>
    <mergeCell ref="I294:N294"/>
    <mergeCell ref="D296:H301"/>
    <mergeCell ref="I298:N298"/>
    <mergeCell ref="D290:H295"/>
    <mergeCell ref="I290:N290"/>
    <mergeCell ref="I284:N284"/>
    <mergeCell ref="D302:H307"/>
    <mergeCell ref="I302:N302"/>
    <mergeCell ref="I306:N306"/>
    <mergeCell ref="D308:H313"/>
    <mergeCell ref="I310:N310"/>
    <mergeCell ref="D321:H326"/>
    <mergeCell ref="I321:N321"/>
    <mergeCell ref="I323:N323"/>
    <mergeCell ref="I325:N325"/>
    <mergeCell ref="D315:H320"/>
    <mergeCell ref="I315:N315"/>
    <mergeCell ref="I317:N317"/>
    <mergeCell ref="I319:N319"/>
    <mergeCell ref="D333:H338"/>
    <mergeCell ref="I333:N333"/>
    <mergeCell ref="I335:N335"/>
    <mergeCell ref="I337:N337"/>
    <mergeCell ref="D327:H332"/>
    <mergeCell ref="I327:N327"/>
    <mergeCell ref="I329:N329"/>
    <mergeCell ref="I331:N331"/>
    <mergeCell ref="D345:H350"/>
    <mergeCell ref="I345:N345"/>
    <mergeCell ref="I347:N347"/>
    <mergeCell ref="I349:N349"/>
    <mergeCell ref="D339:H344"/>
    <mergeCell ref="I339:N339"/>
    <mergeCell ref="I341:N341"/>
    <mergeCell ref="I343:N343"/>
    <mergeCell ref="D357:H362"/>
    <mergeCell ref="I357:N357"/>
    <mergeCell ref="I359:N359"/>
    <mergeCell ref="I361:N361"/>
    <mergeCell ref="D351:H356"/>
    <mergeCell ref="I351:N351"/>
    <mergeCell ref="I353:N353"/>
    <mergeCell ref="I355:N355"/>
    <mergeCell ref="D369:H374"/>
    <mergeCell ref="I369:N369"/>
    <mergeCell ref="I371:N371"/>
    <mergeCell ref="I373:N373"/>
    <mergeCell ref="D363:H368"/>
    <mergeCell ref="I363:N363"/>
    <mergeCell ref="I365:N365"/>
    <mergeCell ref="I367:N367"/>
    <mergeCell ref="D381:H386"/>
    <mergeCell ref="I381:N381"/>
    <mergeCell ref="I383:N383"/>
    <mergeCell ref="I385:N385"/>
    <mergeCell ref="D375:H380"/>
    <mergeCell ref="I375:N375"/>
    <mergeCell ref="I377:N377"/>
    <mergeCell ref="I379:N379"/>
    <mergeCell ref="D394:H399"/>
    <mergeCell ref="I394:N394"/>
    <mergeCell ref="I396:N396"/>
    <mergeCell ref="I398:N398"/>
    <mergeCell ref="D387:N387"/>
    <mergeCell ref="D388:H393"/>
    <mergeCell ref="I388:N388"/>
    <mergeCell ref="I390:N390"/>
    <mergeCell ref="I392:N392"/>
    <mergeCell ref="D406:H411"/>
    <mergeCell ref="I406:N406"/>
    <mergeCell ref="I408:N408"/>
    <mergeCell ref="I410:N410"/>
    <mergeCell ref="D400:H405"/>
    <mergeCell ref="I400:N400"/>
    <mergeCell ref="I402:N402"/>
    <mergeCell ref="I404:N404"/>
    <mergeCell ref="D418:H423"/>
    <mergeCell ref="I418:N418"/>
    <mergeCell ref="I420:N420"/>
    <mergeCell ref="I422:N422"/>
    <mergeCell ref="D412:H417"/>
    <mergeCell ref="I412:N412"/>
    <mergeCell ref="I414:N414"/>
    <mergeCell ref="I416:N416"/>
    <mergeCell ref="D430:H435"/>
    <mergeCell ref="I430:N430"/>
    <mergeCell ref="I432:N432"/>
    <mergeCell ref="I434:N434"/>
    <mergeCell ref="D424:H429"/>
    <mergeCell ref="I424:N424"/>
    <mergeCell ref="I426:N426"/>
    <mergeCell ref="I428:N428"/>
    <mergeCell ref="D442:H447"/>
    <mergeCell ref="I442:N442"/>
    <mergeCell ref="I444:N444"/>
    <mergeCell ref="I446:N446"/>
    <mergeCell ref="D436:H441"/>
    <mergeCell ref="I436:N436"/>
    <mergeCell ref="I438:N438"/>
    <mergeCell ref="I440:N440"/>
    <mergeCell ref="D454:H459"/>
    <mergeCell ref="I454:N454"/>
    <mergeCell ref="I456:N456"/>
    <mergeCell ref="I458:N458"/>
    <mergeCell ref="D448:H453"/>
    <mergeCell ref="I448:N448"/>
    <mergeCell ref="I450:N450"/>
    <mergeCell ref="I452:N452"/>
    <mergeCell ref="D467:H472"/>
    <mergeCell ref="I467:N467"/>
    <mergeCell ref="I469:N469"/>
    <mergeCell ref="I471:N471"/>
    <mergeCell ref="D460:N460"/>
    <mergeCell ref="D461:H466"/>
    <mergeCell ref="I461:N461"/>
    <mergeCell ref="I463:N463"/>
    <mergeCell ref="I465:N465"/>
    <mergeCell ref="D479:H484"/>
    <mergeCell ref="I479:N479"/>
    <mergeCell ref="I481:N481"/>
    <mergeCell ref="I483:N483"/>
    <mergeCell ref="D473:H478"/>
    <mergeCell ref="I473:N473"/>
    <mergeCell ref="I475:N475"/>
    <mergeCell ref="I477:N477"/>
    <mergeCell ref="D491:H496"/>
    <mergeCell ref="I491:N491"/>
    <mergeCell ref="I493:N493"/>
    <mergeCell ref="I495:N495"/>
    <mergeCell ref="D485:H490"/>
    <mergeCell ref="I485:N485"/>
    <mergeCell ref="I487:N487"/>
    <mergeCell ref="I489:N489"/>
    <mergeCell ref="D503:H508"/>
    <mergeCell ref="I503:N503"/>
    <mergeCell ref="I505:N505"/>
    <mergeCell ref="I507:N507"/>
    <mergeCell ref="D497:H502"/>
    <mergeCell ref="I497:N497"/>
    <mergeCell ref="I499:N499"/>
    <mergeCell ref="I501:N501"/>
    <mergeCell ref="D515:H520"/>
    <mergeCell ref="I515:N515"/>
    <mergeCell ref="I517:N517"/>
    <mergeCell ref="I519:N519"/>
    <mergeCell ref="D509:H514"/>
    <mergeCell ref="I509:N509"/>
    <mergeCell ref="I511:N511"/>
    <mergeCell ref="I513:N513"/>
    <mergeCell ref="D527:H532"/>
    <mergeCell ref="I527:N527"/>
    <mergeCell ref="I529:N529"/>
    <mergeCell ref="I531:N531"/>
    <mergeCell ref="D521:H526"/>
    <mergeCell ref="I521:N521"/>
    <mergeCell ref="I523:N523"/>
    <mergeCell ref="I525:N525"/>
    <mergeCell ref="D540:H545"/>
    <mergeCell ref="I540:N540"/>
    <mergeCell ref="I542:N542"/>
    <mergeCell ref="I544:N544"/>
    <mergeCell ref="D533:N533"/>
    <mergeCell ref="D534:H539"/>
    <mergeCell ref="I534:N534"/>
    <mergeCell ref="I536:N536"/>
    <mergeCell ref="I538:N538"/>
    <mergeCell ref="D552:H557"/>
    <mergeCell ref="I552:N552"/>
    <mergeCell ref="I554:N554"/>
    <mergeCell ref="I556:N556"/>
    <mergeCell ref="D546:H551"/>
    <mergeCell ref="I546:N546"/>
    <mergeCell ref="I548:N548"/>
    <mergeCell ref="I550:N550"/>
    <mergeCell ref="D564:H569"/>
    <mergeCell ref="I564:N564"/>
    <mergeCell ref="I566:N566"/>
    <mergeCell ref="I568:N568"/>
    <mergeCell ref="D558:H563"/>
    <mergeCell ref="I558:N558"/>
    <mergeCell ref="I560:N560"/>
    <mergeCell ref="I562:N562"/>
    <mergeCell ref="D576:H581"/>
    <mergeCell ref="I576:N576"/>
    <mergeCell ref="I578:N578"/>
    <mergeCell ref="I580:N580"/>
    <mergeCell ref="D570:H575"/>
    <mergeCell ref="I570:N570"/>
    <mergeCell ref="I572:N572"/>
    <mergeCell ref="I574:N574"/>
    <mergeCell ref="D588:H593"/>
    <mergeCell ref="I588:N588"/>
    <mergeCell ref="I590:N590"/>
    <mergeCell ref="I592:N592"/>
    <mergeCell ref="D582:H587"/>
    <mergeCell ref="I582:N582"/>
    <mergeCell ref="I584:N584"/>
    <mergeCell ref="I586:N586"/>
    <mergeCell ref="D600:H605"/>
    <mergeCell ref="I600:N600"/>
    <mergeCell ref="I602:N602"/>
    <mergeCell ref="I604:N604"/>
    <mergeCell ref="D594:H599"/>
    <mergeCell ref="I594:N594"/>
    <mergeCell ref="I596:N596"/>
    <mergeCell ref="I598:N598"/>
    <mergeCell ref="D613:H618"/>
    <mergeCell ref="I613:N613"/>
    <mergeCell ref="I615:N615"/>
    <mergeCell ref="I617:N617"/>
    <mergeCell ref="D606:N606"/>
    <mergeCell ref="D607:H612"/>
    <mergeCell ref="I607:N607"/>
    <mergeCell ref="I609:N609"/>
    <mergeCell ref="I611:N611"/>
    <mergeCell ref="D625:H630"/>
    <mergeCell ref="I625:N625"/>
    <mergeCell ref="I627:N627"/>
    <mergeCell ref="I629:N629"/>
    <mergeCell ref="D619:H624"/>
    <mergeCell ref="I619:N619"/>
    <mergeCell ref="I621:N621"/>
    <mergeCell ref="I623:N623"/>
    <mergeCell ref="D637:H642"/>
    <mergeCell ref="I637:N637"/>
    <mergeCell ref="I639:N639"/>
    <mergeCell ref="I641:N641"/>
    <mergeCell ref="D631:H636"/>
    <mergeCell ref="I631:N631"/>
    <mergeCell ref="I633:N633"/>
    <mergeCell ref="I635:N635"/>
    <mergeCell ref="D649:H654"/>
    <mergeCell ref="I649:N649"/>
    <mergeCell ref="I651:N651"/>
    <mergeCell ref="I653:N653"/>
    <mergeCell ref="D643:H648"/>
    <mergeCell ref="I643:N643"/>
    <mergeCell ref="I645:N645"/>
    <mergeCell ref="I647:N647"/>
    <mergeCell ref="D661:H666"/>
    <mergeCell ref="I661:N661"/>
    <mergeCell ref="I663:N663"/>
    <mergeCell ref="I665:N665"/>
    <mergeCell ref="D655:H660"/>
    <mergeCell ref="I655:N655"/>
    <mergeCell ref="I657:N657"/>
    <mergeCell ref="I659:N659"/>
    <mergeCell ref="D673:H678"/>
    <mergeCell ref="I673:N673"/>
    <mergeCell ref="I675:N675"/>
    <mergeCell ref="I677:N677"/>
    <mergeCell ref="D667:H672"/>
    <mergeCell ref="I667:N667"/>
    <mergeCell ref="I669:N669"/>
    <mergeCell ref="I671:N671"/>
    <mergeCell ref="D1051:H1056"/>
    <mergeCell ref="I1051:N1051"/>
    <mergeCell ref="I1053:N1053"/>
    <mergeCell ref="I1055:N1055"/>
    <mergeCell ref="D1044:N1044"/>
    <mergeCell ref="D1045:H1050"/>
    <mergeCell ref="I1045:N1045"/>
    <mergeCell ref="I1047:N1047"/>
    <mergeCell ref="I1049:N1049"/>
    <mergeCell ref="D1063:H1068"/>
    <mergeCell ref="I1063:N1063"/>
    <mergeCell ref="I1065:N1065"/>
    <mergeCell ref="I1067:N1067"/>
    <mergeCell ref="D1057:H1062"/>
    <mergeCell ref="I1057:N1057"/>
    <mergeCell ref="I1059:N1059"/>
    <mergeCell ref="I1061:N1061"/>
    <mergeCell ref="D1075:H1080"/>
    <mergeCell ref="I1075:N1075"/>
    <mergeCell ref="I1077:N1077"/>
    <mergeCell ref="I1079:N1079"/>
    <mergeCell ref="D1069:H1074"/>
    <mergeCell ref="I1069:N1069"/>
    <mergeCell ref="I1071:N1071"/>
    <mergeCell ref="I1073:N1073"/>
    <mergeCell ref="D1087:H1092"/>
    <mergeCell ref="I1087:N1087"/>
    <mergeCell ref="I1089:N1089"/>
    <mergeCell ref="I1091:N1091"/>
    <mergeCell ref="D1081:H1086"/>
    <mergeCell ref="I1081:N1081"/>
    <mergeCell ref="I1083:N1083"/>
    <mergeCell ref="I1085:N1085"/>
    <mergeCell ref="D1099:H1104"/>
    <mergeCell ref="I1099:N1099"/>
    <mergeCell ref="I1101:N1101"/>
    <mergeCell ref="I1103:N1103"/>
    <mergeCell ref="D1093:H1098"/>
    <mergeCell ref="I1093:N1093"/>
    <mergeCell ref="I1095:N1095"/>
    <mergeCell ref="I1097:N1097"/>
    <mergeCell ref="D1111:H1116"/>
    <mergeCell ref="I1111:N1111"/>
    <mergeCell ref="I1113:N1113"/>
    <mergeCell ref="I1115:N1115"/>
    <mergeCell ref="D1105:H1110"/>
    <mergeCell ref="I1105:N1105"/>
    <mergeCell ref="I1107:N1107"/>
    <mergeCell ref="I1109:N1109"/>
    <mergeCell ref="D1124:H1129"/>
    <mergeCell ref="I1124:N1124"/>
    <mergeCell ref="I1126:N1126"/>
    <mergeCell ref="I1128:N1128"/>
    <mergeCell ref="D1117:N1117"/>
    <mergeCell ref="D1118:H1123"/>
    <mergeCell ref="I1118:N1118"/>
    <mergeCell ref="I1120:N1120"/>
    <mergeCell ref="I1122:N1122"/>
    <mergeCell ref="D1136:H1141"/>
    <mergeCell ref="I1136:N1136"/>
    <mergeCell ref="I1138:N1138"/>
    <mergeCell ref="I1140:N1140"/>
    <mergeCell ref="D1130:H1135"/>
    <mergeCell ref="I1130:N1130"/>
    <mergeCell ref="I1132:N1132"/>
    <mergeCell ref="I1134:N1134"/>
    <mergeCell ref="D1148:H1153"/>
    <mergeCell ref="I1148:N1148"/>
    <mergeCell ref="I1150:N1150"/>
    <mergeCell ref="I1152:N1152"/>
    <mergeCell ref="D1142:H1147"/>
    <mergeCell ref="I1142:N1142"/>
    <mergeCell ref="I1144:N1144"/>
    <mergeCell ref="I1146:N1146"/>
    <mergeCell ref="D1160:H1165"/>
    <mergeCell ref="I1160:N1160"/>
    <mergeCell ref="I1162:N1162"/>
    <mergeCell ref="I1164:N1164"/>
    <mergeCell ref="D1154:H1159"/>
    <mergeCell ref="I1154:N1154"/>
    <mergeCell ref="I1156:N1156"/>
    <mergeCell ref="I1158:N1158"/>
    <mergeCell ref="D1172:H1177"/>
    <mergeCell ref="I1172:N1172"/>
    <mergeCell ref="I1174:N1174"/>
    <mergeCell ref="I1176:N1176"/>
    <mergeCell ref="D1166:H1171"/>
    <mergeCell ref="I1166:N1166"/>
    <mergeCell ref="I1168:N1168"/>
    <mergeCell ref="I1170:N1170"/>
    <mergeCell ref="D1184:H1189"/>
    <mergeCell ref="I1184:N1184"/>
    <mergeCell ref="I1186:N1186"/>
    <mergeCell ref="I1188:N1188"/>
    <mergeCell ref="D1178:H1183"/>
    <mergeCell ref="I1178:N1178"/>
    <mergeCell ref="I1180:N1180"/>
    <mergeCell ref="I1182:N1182"/>
    <mergeCell ref="D1197:H1202"/>
    <mergeCell ref="I1197:N1197"/>
    <mergeCell ref="I1199:N1199"/>
    <mergeCell ref="I1201:N1201"/>
    <mergeCell ref="D1190:N1190"/>
    <mergeCell ref="D1191:H1196"/>
    <mergeCell ref="I1191:N1191"/>
    <mergeCell ref="I1193:N1193"/>
    <mergeCell ref="I1195:N1195"/>
    <mergeCell ref="D1209:H1214"/>
    <mergeCell ref="I1209:N1209"/>
    <mergeCell ref="I1211:N1211"/>
    <mergeCell ref="I1213:N1213"/>
    <mergeCell ref="D1203:H1208"/>
    <mergeCell ref="I1203:N1203"/>
    <mergeCell ref="I1205:N1205"/>
    <mergeCell ref="I1207:N1207"/>
    <mergeCell ref="D1221:H1226"/>
    <mergeCell ref="I1221:N1221"/>
    <mergeCell ref="I1223:N1223"/>
    <mergeCell ref="I1225:N1225"/>
    <mergeCell ref="D1215:H1220"/>
    <mergeCell ref="I1215:N1215"/>
    <mergeCell ref="I1217:N1217"/>
    <mergeCell ref="I1219:N1219"/>
    <mergeCell ref="D1233:H1238"/>
    <mergeCell ref="I1233:N1233"/>
    <mergeCell ref="I1235:N1235"/>
    <mergeCell ref="I1237:N1237"/>
    <mergeCell ref="D1227:H1232"/>
    <mergeCell ref="I1227:N1227"/>
    <mergeCell ref="I1229:N1229"/>
    <mergeCell ref="I1231:N1231"/>
    <mergeCell ref="D1245:H1250"/>
    <mergeCell ref="I1245:N1245"/>
    <mergeCell ref="I1247:N1247"/>
    <mergeCell ref="I1249:N1249"/>
    <mergeCell ref="D1239:H1244"/>
    <mergeCell ref="I1239:N1239"/>
    <mergeCell ref="I1241:N1241"/>
    <mergeCell ref="I1243:N1243"/>
    <mergeCell ref="D1257:H1262"/>
    <mergeCell ref="I1257:N1257"/>
    <mergeCell ref="I1259:N1259"/>
    <mergeCell ref="I1261:N1261"/>
    <mergeCell ref="D1251:H1256"/>
    <mergeCell ref="I1251:N1251"/>
    <mergeCell ref="I1253:N1253"/>
    <mergeCell ref="I1255:N1255"/>
    <mergeCell ref="D1270:H1275"/>
    <mergeCell ref="I1270:N1270"/>
    <mergeCell ref="I1272:N1272"/>
    <mergeCell ref="I1274:N1274"/>
    <mergeCell ref="D1263:N1263"/>
    <mergeCell ref="D1264:H1269"/>
    <mergeCell ref="I1264:N1264"/>
    <mergeCell ref="I1266:N1266"/>
    <mergeCell ref="I1268:N1268"/>
    <mergeCell ref="D1282:H1287"/>
    <mergeCell ref="I1282:N1282"/>
    <mergeCell ref="I1284:N1284"/>
    <mergeCell ref="I1286:N1286"/>
    <mergeCell ref="D1276:H1281"/>
    <mergeCell ref="I1276:N1276"/>
    <mergeCell ref="I1278:N1278"/>
    <mergeCell ref="I1280:N1280"/>
    <mergeCell ref="D1294:H1299"/>
    <mergeCell ref="I1294:N1294"/>
    <mergeCell ref="I1296:N1296"/>
    <mergeCell ref="I1298:N1298"/>
    <mergeCell ref="D1288:H1293"/>
    <mergeCell ref="I1288:N1288"/>
    <mergeCell ref="I1290:N1290"/>
    <mergeCell ref="I1292:N1292"/>
    <mergeCell ref="D1306:H1311"/>
    <mergeCell ref="I1306:N1306"/>
    <mergeCell ref="I1308:N1308"/>
    <mergeCell ref="I1310:N1310"/>
    <mergeCell ref="D1300:H1305"/>
    <mergeCell ref="I1300:N1300"/>
    <mergeCell ref="I1302:N1302"/>
    <mergeCell ref="I1304:N1304"/>
    <mergeCell ref="D1318:H1323"/>
    <mergeCell ref="I1318:N1318"/>
    <mergeCell ref="I1320:N1320"/>
    <mergeCell ref="I1322:N1322"/>
    <mergeCell ref="D1312:H1317"/>
    <mergeCell ref="I1312:N1312"/>
    <mergeCell ref="I1314:N1314"/>
    <mergeCell ref="I1316:N1316"/>
    <mergeCell ref="D1330:H1335"/>
    <mergeCell ref="I1330:N1330"/>
    <mergeCell ref="I1332:N1332"/>
    <mergeCell ref="I1334:N1334"/>
    <mergeCell ref="D1324:H1329"/>
    <mergeCell ref="I1324:N1324"/>
    <mergeCell ref="I1326:N1326"/>
    <mergeCell ref="I1328:N1328"/>
    <mergeCell ref="D1343:H1348"/>
    <mergeCell ref="I1343:N1343"/>
    <mergeCell ref="I1345:N1345"/>
    <mergeCell ref="I1347:N1347"/>
    <mergeCell ref="D1336:N1336"/>
    <mergeCell ref="D1337:H1342"/>
    <mergeCell ref="I1337:N1337"/>
    <mergeCell ref="I1339:N1339"/>
    <mergeCell ref="I1341:N1341"/>
    <mergeCell ref="D1355:H1360"/>
    <mergeCell ref="I1355:N1355"/>
    <mergeCell ref="I1357:N1357"/>
    <mergeCell ref="I1359:N1359"/>
    <mergeCell ref="D1349:H1354"/>
    <mergeCell ref="I1349:N1349"/>
    <mergeCell ref="I1351:N1351"/>
    <mergeCell ref="I1353:N1353"/>
    <mergeCell ref="D1367:H1372"/>
    <mergeCell ref="I1367:N1367"/>
    <mergeCell ref="I1369:N1369"/>
    <mergeCell ref="I1371:N1371"/>
    <mergeCell ref="D1361:H1366"/>
    <mergeCell ref="I1361:N1361"/>
    <mergeCell ref="I1363:N1363"/>
    <mergeCell ref="I1365:N1365"/>
    <mergeCell ref="D1379:H1384"/>
    <mergeCell ref="I1379:N1379"/>
    <mergeCell ref="I1381:N1381"/>
    <mergeCell ref="I1383:N1383"/>
    <mergeCell ref="D1373:H1378"/>
    <mergeCell ref="I1373:N1373"/>
    <mergeCell ref="I1375:N1375"/>
    <mergeCell ref="I1377:N1377"/>
    <mergeCell ref="D1391:H1396"/>
    <mergeCell ref="I1391:N1391"/>
    <mergeCell ref="I1393:N1393"/>
    <mergeCell ref="I1395:N1395"/>
    <mergeCell ref="D1385:H1390"/>
    <mergeCell ref="I1385:N1385"/>
    <mergeCell ref="I1387:N1387"/>
    <mergeCell ref="I1389:N1389"/>
    <mergeCell ref="D1403:H1408"/>
    <mergeCell ref="I1403:N1403"/>
    <mergeCell ref="I1405:N1405"/>
    <mergeCell ref="I1407:N1407"/>
    <mergeCell ref="D1397:H1402"/>
    <mergeCell ref="I1397:N1397"/>
    <mergeCell ref="I1399:N1399"/>
    <mergeCell ref="I1401:N1401"/>
    <mergeCell ref="D1416:H1421"/>
    <mergeCell ref="I1416:N1416"/>
    <mergeCell ref="I1418:N1418"/>
    <mergeCell ref="I1420:N1420"/>
    <mergeCell ref="D1409:N1409"/>
    <mergeCell ref="D1410:H1415"/>
    <mergeCell ref="I1410:N1410"/>
    <mergeCell ref="I1412:N1412"/>
    <mergeCell ref="I1414:N1414"/>
    <mergeCell ref="D1428:H1433"/>
    <mergeCell ref="I1428:N1428"/>
    <mergeCell ref="I1430:N1430"/>
    <mergeCell ref="I1432:N1432"/>
    <mergeCell ref="D1422:H1427"/>
    <mergeCell ref="I1422:N1422"/>
    <mergeCell ref="I1424:N1424"/>
    <mergeCell ref="I1426:N1426"/>
    <mergeCell ref="D1440:H1445"/>
    <mergeCell ref="I1440:N1440"/>
    <mergeCell ref="I1442:N1442"/>
    <mergeCell ref="I1444:N1444"/>
    <mergeCell ref="D1434:H1439"/>
    <mergeCell ref="I1434:N1434"/>
    <mergeCell ref="I1436:N1436"/>
    <mergeCell ref="I1438:N1438"/>
    <mergeCell ref="D1452:H1457"/>
    <mergeCell ref="I1452:N1452"/>
    <mergeCell ref="I1454:N1454"/>
    <mergeCell ref="I1456:N1456"/>
    <mergeCell ref="D1446:H1451"/>
    <mergeCell ref="I1446:N1446"/>
    <mergeCell ref="I1448:N1448"/>
    <mergeCell ref="I1450:N1450"/>
    <mergeCell ref="D1464:H1469"/>
    <mergeCell ref="I1464:N1464"/>
    <mergeCell ref="I1466:N1466"/>
    <mergeCell ref="I1468:N1468"/>
    <mergeCell ref="D1458:H1463"/>
    <mergeCell ref="I1458:N1458"/>
    <mergeCell ref="I1460:N1460"/>
    <mergeCell ref="I1462:N1462"/>
    <mergeCell ref="D1476:H1481"/>
    <mergeCell ref="I1476:N1476"/>
    <mergeCell ref="I1478:N1478"/>
    <mergeCell ref="I1480:N1480"/>
    <mergeCell ref="D1470:H1475"/>
    <mergeCell ref="I1470:N1470"/>
    <mergeCell ref="I1472:N1472"/>
    <mergeCell ref="I1474:N1474"/>
    <mergeCell ref="D1489:H1494"/>
    <mergeCell ref="I1489:N1489"/>
    <mergeCell ref="I1491:N1491"/>
    <mergeCell ref="I1493:N1493"/>
    <mergeCell ref="D1482:N1482"/>
    <mergeCell ref="D1483:H1488"/>
    <mergeCell ref="I1483:N1483"/>
    <mergeCell ref="I1485:N1485"/>
    <mergeCell ref="I1487:N1487"/>
    <mergeCell ref="D1501:H1506"/>
    <mergeCell ref="I1501:N1501"/>
    <mergeCell ref="I1503:N1503"/>
    <mergeCell ref="I1505:N1505"/>
    <mergeCell ref="D1495:H1500"/>
    <mergeCell ref="I1495:N1495"/>
    <mergeCell ref="I1497:N1497"/>
    <mergeCell ref="I1499:N1499"/>
    <mergeCell ref="D1513:H1518"/>
    <mergeCell ref="I1513:N1513"/>
    <mergeCell ref="I1515:N1515"/>
    <mergeCell ref="I1517:N1517"/>
    <mergeCell ref="D1507:H1512"/>
    <mergeCell ref="I1507:N1507"/>
    <mergeCell ref="I1509:N1509"/>
    <mergeCell ref="I1511:N1511"/>
    <mergeCell ref="D1525:H1530"/>
    <mergeCell ref="I1525:N1525"/>
    <mergeCell ref="I1527:N1527"/>
    <mergeCell ref="I1529:N1529"/>
    <mergeCell ref="D1519:H1524"/>
    <mergeCell ref="I1519:N1519"/>
    <mergeCell ref="I1521:N1521"/>
    <mergeCell ref="I1523:N1523"/>
    <mergeCell ref="D1531:H1536"/>
    <mergeCell ref="I1531:N1531"/>
    <mergeCell ref="I1533:N1533"/>
    <mergeCell ref="I1535:N1535"/>
    <mergeCell ref="I1539:N1539"/>
    <mergeCell ref="D1549:H1554"/>
    <mergeCell ref="I1549:N1549"/>
    <mergeCell ref="I1551:N1551"/>
    <mergeCell ref="I1553:N1553"/>
    <mergeCell ref="D1537:H1542"/>
    <mergeCell ref="I1537:N1537"/>
    <mergeCell ref="I1541:N1541"/>
    <mergeCell ref="D1543:H1548"/>
    <mergeCell ref="I1543:N1543"/>
    <mergeCell ref="I1545:N1545"/>
    <mergeCell ref="I1547:N1547"/>
    <mergeCell ref="D16:N16"/>
    <mergeCell ref="D10:H15"/>
    <mergeCell ref="I10:N10"/>
    <mergeCell ref="I12:N12"/>
    <mergeCell ref="I14:N14"/>
  </mergeCells>
  <printOptions/>
  <pageMargins left="0.1968503937007874" right="0.1968503937007874" top="0.1968503937007874" bottom="0.1968503937007874" header="0.5118110236220472" footer="0.11811023622047245"/>
  <pageSetup horizontalDpi="600" verticalDpi="600" orientation="portrait" paperSize="9" scale="87" r:id="rId1"/>
  <headerFooter alignWithMargins="0">
    <oddFooter>&amp;CStrona &amp;P z &amp;N</oddFooter>
  </headerFooter>
  <rowBreaks count="28" manualBreakCount="28">
    <brk id="58" min="3" max="13" man="1"/>
    <brk id="113" min="3" max="13" man="1"/>
    <brk id="167" min="3" max="13" man="1"/>
    <brk id="222" min="3" max="13" man="1"/>
    <brk id="277" min="3" max="13" man="1"/>
    <brk id="332" min="3" max="13" man="1"/>
    <brk id="386" min="3" max="13" man="1"/>
    <brk id="441" min="3" max="13" man="1"/>
    <brk id="496" min="3" max="13" man="1"/>
    <brk id="551" min="3" max="13" man="1"/>
    <brk id="605" min="3" max="13" man="1"/>
    <brk id="660" min="3" max="13" man="1"/>
    <brk id="715" min="3" max="13" man="1"/>
    <brk id="770" min="3" max="13" man="1"/>
    <brk id="824" min="3" max="13" man="1"/>
    <brk id="879" min="3" max="13" man="1"/>
    <brk id="934" min="3" max="13" man="1"/>
    <brk id="989" min="3" max="13" man="1"/>
    <brk id="1043" min="3" max="13" man="1"/>
    <brk id="1098" min="3" max="13" man="1"/>
    <brk id="1153" min="3" max="13" man="1"/>
    <brk id="1208" min="3" max="13" man="1"/>
    <brk id="1262" min="3" max="13" man="1"/>
    <brk id="1317" min="3" max="13" man="1"/>
    <brk id="1372" min="3" max="13" man="1"/>
    <brk id="1427" min="3" max="13" man="1"/>
    <brk id="1481" min="3" max="13" man="1"/>
    <brk id="1536" min="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AD222"/>
  <sheetViews>
    <sheetView tabSelected="1" view="pageLayout" zoomScaleSheetLayoutView="100" workbookViewId="0" topLeftCell="D1">
      <selection activeCell="H6" sqref="H6:H8"/>
    </sheetView>
  </sheetViews>
  <sheetFormatPr defaultColWidth="9.00390625" defaultRowHeight="12.75"/>
  <cols>
    <col min="1" max="3" width="0" style="70" hidden="1" customWidth="1"/>
    <col min="4" max="4" width="4.125" style="70" customWidth="1"/>
    <col min="5" max="6" width="4.125" style="70" hidden="1" customWidth="1"/>
    <col min="7" max="7" width="4.375" style="70" hidden="1" customWidth="1"/>
    <col min="8" max="8" width="31.25390625" style="70" customWidth="1"/>
    <col min="9" max="10" width="5.00390625" style="70" customWidth="1"/>
    <col min="11" max="11" width="5.375" style="70" customWidth="1"/>
    <col min="12" max="12" width="10.375" style="70" customWidth="1"/>
    <col min="13" max="13" width="13.25390625" style="70" customWidth="1"/>
    <col min="14" max="17" width="12.125" style="70" customWidth="1"/>
    <col min="18" max="18" width="13.00390625" style="70" customWidth="1"/>
    <col min="19" max="23" width="9.625" style="70" hidden="1" customWidth="1"/>
    <col min="24" max="24" width="12.75390625" style="70" customWidth="1"/>
    <col min="25" max="16384" width="9.125" style="70" customWidth="1"/>
  </cols>
  <sheetData>
    <row r="1" spans="4:24" s="66" customFormat="1" ht="12.75">
      <c r="D1" s="247" t="s">
        <v>140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4:24" s="66" customFormat="1" ht="12.75"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pans="4:24" s="66" customFormat="1" ht="7.5" customHeight="1"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</row>
    <row r="4" spans="4:24" ht="6" customHeight="1">
      <c r="D4" s="241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3"/>
    </row>
    <row r="5" spans="4:24" ht="9" customHeight="1">
      <c r="D5" s="244" t="s">
        <v>45</v>
      </c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6"/>
    </row>
    <row r="6" spans="4:24" s="66" customFormat="1" ht="19.5" customHeight="1">
      <c r="D6" s="238" t="s">
        <v>7</v>
      </c>
      <c r="E6" s="240" t="s">
        <v>13</v>
      </c>
      <c r="F6" s="240" t="s">
        <v>17</v>
      </c>
      <c r="G6" s="240" t="s">
        <v>16</v>
      </c>
      <c r="H6" s="238" t="s">
        <v>106</v>
      </c>
      <c r="I6" s="238" t="s">
        <v>4</v>
      </c>
      <c r="J6" s="238"/>
      <c r="K6" s="240" t="s">
        <v>107</v>
      </c>
      <c r="L6" s="238" t="s">
        <v>8</v>
      </c>
      <c r="M6" s="238" t="s">
        <v>5</v>
      </c>
      <c r="N6" s="238" t="s">
        <v>109</v>
      </c>
      <c r="O6" s="238" t="s">
        <v>1</v>
      </c>
      <c r="P6" s="238"/>
      <c r="Q6" s="238"/>
      <c r="R6" s="238" t="s">
        <v>105</v>
      </c>
      <c r="S6" s="238" t="s">
        <v>91</v>
      </c>
      <c r="T6" s="238"/>
      <c r="U6" s="238"/>
      <c r="V6" s="238"/>
      <c r="W6" s="238"/>
      <c r="X6" s="238" t="s">
        <v>99</v>
      </c>
    </row>
    <row r="7" spans="4:24" s="66" customFormat="1" ht="12.75" customHeight="1">
      <c r="D7" s="238"/>
      <c r="E7" s="240"/>
      <c r="F7" s="240"/>
      <c r="G7" s="240"/>
      <c r="H7" s="238"/>
      <c r="I7" s="238"/>
      <c r="J7" s="238"/>
      <c r="K7" s="240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</row>
    <row r="8" spans="4:24" s="66" customFormat="1" ht="62.25" customHeight="1">
      <c r="D8" s="238"/>
      <c r="E8" s="240"/>
      <c r="F8" s="240"/>
      <c r="G8" s="240"/>
      <c r="H8" s="238"/>
      <c r="I8" s="74" t="s">
        <v>2</v>
      </c>
      <c r="J8" s="74" t="s">
        <v>3</v>
      </c>
      <c r="K8" s="240"/>
      <c r="L8" s="238"/>
      <c r="M8" s="238"/>
      <c r="N8" s="238"/>
      <c r="O8" s="75" t="s">
        <v>21</v>
      </c>
      <c r="P8" s="75" t="s">
        <v>30</v>
      </c>
      <c r="Q8" s="75" t="s">
        <v>23</v>
      </c>
      <c r="R8" s="238"/>
      <c r="S8" s="75">
        <v>2013</v>
      </c>
      <c r="T8" s="75">
        <v>2014</v>
      </c>
      <c r="U8" s="75">
        <v>2015</v>
      </c>
      <c r="V8" s="75">
        <v>2016</v>
      </c>
      <c r="W8" s="75">
        <v>2017</v>
      </c>
      <c r="X8" s="238"/>
    </row>
    <row r="9" spans="4:30" s="66" customFormat="1" ht="12.75">
      <c r="D9" s="69">
        <v>1</v>
      </c>
      <c r="E9" s="69">
        <v>2</v>
      </c>
      <c r="F9" s="69">
        <v>3</v>
      </c>
      <c r="G9" s="69">
        <v>4</v>
      </c>
      <c r="H9" s="69">
        <v>2</v>
      </c>
      <c r="I9" s="69">
        <v>3</v>
      </c>
      <c r="J9" s="69">
        <v>4</v>
      </c>
      <c r="K9" s="69">
        <v>5</v>
      </c>
      <c r="L9" s="69">
        <v>6</v>
      </c>
      <c r="M9" s="69">
        <v>7</v>
      </c>
      <c r="N9" s="69">
        <v>8</v>
      </c>
      <c r="O9" s="69">
        <v>9</v>
      </c>
      <c r="P9" s="69">
        <v>10</v>
      </c>
      <c r="Q9" s="69">
        <v>11</v>
      </c>
      <c r="R9" s="69">
        <v>12</v>
      </c>
      <c r="S9" s="69">
        <v>19</v>
      </c>
      <c r="T9" s="69">
        <v>20</v>
      </c>
      <c r="U9" s="69">
        <v>21</v>
      </c>
      <c r="V9" s="69">
        <v>22</v>
      </c>
      <c r="W9" s="69">
        <v>23</v>
      </c>
      <c r="X9" s="69">
        <v>13</v>
      </c>
      <c r="Y9" s="76"/>
      <c r="Z9" s="76"/>
      <c r="AA9" s="76"/>
      <c r="AB9" s="76"/>
      <c r="AC9" s="76"/>
      <c r="AD9" s="77"/>
    </row>
    <row r="10" spans="1:24" s="72" customFormat="1" ht="12" customHeight="1">
      <c r="A10" s="71"/>
      <c r="B10" s="71"/>
      <c r="C10" s="71"/>
      <c r="D10" s="231">
        <v>1</v>
      </c>
      <c r="E10" s="232" t="s">
        <v>65</v>
      </c>
      <c r="F10" s="215" t="s">
        <v>66</v>
      </c>
      <c r="G10" s="216" t="s">
        <v>67</v>
      </c>
      <c r="H10" s="206" t="s">
        <v>139</v>
      </c>
      <c r="I10" s="211">
        <v>2006</v>
      </c>
      <c r="J10" s="211">
        <v>2009</v>
      </c>
      <c r="K10" s="208" t="s">
        <v>108</v>
      </c>
      <c r="L10" s="223" t="s">
        <v>9</v>
      </c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5"/>
    </row>
    <row r="11" spans="1:24" s="72" customFormat="1" ht="10.5" customHeight="1">
      <c r="A11" s="73"/>
      <c r="B11" s="73"/>
      <c r="C11" s="73"/>
      <c r="D11" s="231"/>
      <c r="E11" s="232"/>
      <c r="F11" s="215"/>
      <c r="G11" s="216"/>
      <c r="H11" s="207"/>
      <c r="I11" s="212"/>
      <c r="J11" s="212"/>
      <c r="K11" s="209"/>
      <c r="L11" s="32" t="s">
        <v>29</v>
      </c>
      <c r="M11" s="101">
        <f aca="true" t="shared" si="0" ref="M11:R11">SUM(M12:M13)</f>
        <v>1594306</v>
      </c>
      <c r="N11" s="101">
        <f t="shared" si="0"/>
        <v>94306</v>
      </c>
      <c r="O11" s="101">
        <f t="shared" si="0"/>
        <v>300000</v>
      </c>
      <c r="P11" s="101">
        <f t="shared" si="0"/>
        <v>1200000</v>
      </c>
      <c r="Q11" s="101">
        <f t="shared" si="0"/>
        <v>0</v>
      </c>
      <c r="R11" s="101">
        <f t="shared" si="0"/>
        <v>1500000</v>
      </c>
      <c r="S11" s="101">
        <f>SUM(S12)</f>
        <v>0</v>
      </c>
      <c r="T11" s="101">
        <f>SUM(T12)</f>
        <v>0</v>
      </c>
      <c r="U11" s="101">
        <f>SUM(U12:U13)</f>
        <v>0</v>
      </c>
      <c r="V11" s="101">
        <f>SUM(V12:V13)</f>
        <v>0</v>
      </c>
      <c r="W11" s="101">
        <f>SUM(W12:W13)</f>
        <v>0</v>
      </c>
      <c r="X11" s="101">
        <f>SUM(X12:X13)</f>
        <v>0</v>
      </c>
    </row>
    <row r="12" spans="1:24" ht="12" customHeight="1">
      <c r="A12" s="73"/>
      <c r="B12" s="73"/>
      <c r="C12" s="73"/>
      <c r="D12" s="231"/>
      <c r="E12" s="232"/>
      <c r="F12" s="215"/>
      <c r="G12" s="216"/>
      <c r="H12" s="207"/>
      <c r="I12" s="212"/>
      <c r="J12" s="212"/>
      <c r="K12" s="209"/>
      <c r="L12" s="32" t="s">
        <v>100</v>
      </c>
      <c r="M12" s="21">
        <v>1594306</v>
      </c>
      <c r="N12" s="4">
        <f>5246+89060</f>
        <v>94306</v>
      </c>
      <c r="O12" s="21">
        <v>300000</v>
      </c>
      <c r="P12" s="21">
        <v>1200000</v>
      </c>
      <c r="Q12" s="4"/>
      <c r="R12" s="4">
        <f>SUM(O12:Q12)</f>
        <v>1500000</v>
      </c>
      <c r="S12" s="4"/>
      <c r="T12" s="4"/>
      <c r="U12" s="4"/>
      <c r="V12" s="4"/>
      <c r="W12" s="4"/>
      <c r="X12" s="4">
        <f>M12-N12-R12</f>
        <v>0</v>
      </c>
    </row>
    <row r="13" spans="1:24" ht="15" customHeight="1">
      <c r="A13" s="71"/>
      <c r="B13" s="71"/>
      <c r="C13" s="71"/>
      <c r="D13" s="231"/>
      <c r="E13" s="232"/>
      <c r="F13" s="215"/>
      <c r="G13" s="216"/>
      <c r="H13" s="207"/>
      <c r="I13" s="212"/>
      <c r="J13" s="212"/>
      <c r="K13" s="209"/>
      <c r="L13" s="32" t="s">
        <v>101</v>
      </c>
      <c r="M13" s="21"/>
      <c r="N13" s="21"/>
      <c r="O13" s="21"/>
      <c r="P13" s="21"/>
      <c r="Q13" s="21"/>
      <c r="R13" s="4">
        <f>SUM(O13:Q13)</f>
        <v>0</v>
      </c>
      <c r="S13" s="4"/>
      <c r="T13" s="4"/>
      <c r="U13" s="4"/>
      <c r="V13" s="4"/>
      <c r="W13" s="4"/>
      <c r="X13" s="4">
        <f>M13-N13-R13</f>
        <v>0</v>
      </c>
    </row>
    <row r="14" spans="1:24" s="72" customFormat="1" ht="9.75" customHeight="1">
      <c r="A14" s="71"/>
      <c r="B14" s="71"/>
      <c r="C14" s="71"/>
      <c r="D14" s="231"/>
      <c r="E14" s="232"/>
      <c r="F14" s="215"/>
      <c r="G14" s="216"/>
      <c r="H14" s="207"/>
      <c r="I14" s="212"/>
      <c r="J14" s="212"/>
      <c r="K14" s="209"/>
      <c r="L14" s="194" t="s">
        <v>127</v>
      </c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</row>
    <row r="15" spans="1:24" s="72" customFormat="1" ht="12" customHeight="1">
      <c r="A15" s="73"/>
      <c r="B15" s="73" t="s">
        <v>43</v>
      </c>
      <c r="C15" s="73"/>
      <c r="D15" s="231"/>
      <c r="E15" s="232"/>
      <c r="F15" s="215"/>
      <c r="G15" s="216"/>
      <c r="H15" s="207"/>
      <c r="I15" s="212"/>
      <c r="J15" s="212"/>
      <c r="K15" s="209"/>
      <c r="L15" s="32" t="s">
        <v>69</v>
      </c>
      <c r="M15" s="100">
        <f aca="true" t="shared" si="1" ref="M15:R15">SUM(M16:M17)</f>
        <v>3100000</v>
      </c>
      <c r="N15" s="100">
        <f>SUM(N16:N17)</f>
        <v>0</v>
      </c>
      <c r="O15" s="100">
        <f t="shared" si="1"/>
        <v>0</v>
      </c>
      <c r="P15" s="100">
        <f t="shared" si="1"/>
        <v>3100000</v>
      </c>
      <c r="Q15" s="100">
        <f t="shared" si="1"/>
        <v>0</v>
      </c>
      <c r="R15" s="100">
        <f t="shared" si="1"/>
        <v>3100000</v>
      </c>
      <c r="S15" s="100">
        <f>SUM(S16)</f>
        <v>0</v>
      </c>
      <c r="T15" s="100">
        <f>SUM(T16)</f>
        <v>0</v>
      </c>
      <c r="U15" s="100">
        <f>SUM(U16:U17)</f>
        <v>0</v>
      </c>
      <c r="V15" s="100">
        <f>SUM(V16:V17)</f>
        <v>0</v>
      </c>
      <c r="W15" s="100">
        <f>SUM(W16:W17)</f>
        <v>0</v>
      </c>
      <c r="X15" s="100">
        <f>SUM(X16:X17)</f>
        <v>0</v>
      </c>
    </row>
    <row r="16" spans="1:24" ht="15.75" customHeight="1">
      <c r="A16" s="73"/>
      <c r="B16" s="73"/>
      <c r="C16" s="73"/>
      <c r="D16" s="231"/>
      <c r="E16" s="232"/>
      <c r="F16" s="215"/>
      <c r="G16" s="216"/>
      <c r="H16" s="207"/>
      <c r="I16" s="212"/>
      <c r="J16" s="212"/>
      <c r="K16" s="209"/>
      <c r="L16" s="32" t="s">
        <v>102</v>
      </c>
      <c r="M16" s="4">
        <f aca="true" t="shared" si="2" ref="M16:Q17">M20-M12</f>
        <v>-884664</v>
      </c>
      <c r="N16" s="4">
        <f t="shared" si="2"/>
        <v>0</v>
      </c>
      <c r="O16" s="4">
        <f t="shared" si="2"/>
        <v>0</v>
      </c>
      <c r="P16" s="4">
        <f t="shared" si="2"/>
        <v>3100000</v>
      </c>
      <c r="Q16" s="4">
        <f t="shared" si="2"/>
        <v>-3984664</v>
      </c>
      <c r="R16" s="4">
        <f>SUM(O16:Q16)</f>
        <v>-884664</v>
      </c>
      <c r="S16" s="4">
        <f aca="true" t="shared" si="3" ref="S16:W17">S20-S12</f>
        <v>0</v>
      </c>
      <c r="T16" s="4">
        <f t="shared" si="3"/>
        <v>0</v>
      </c>
      <c r="U16" s="4">
        <f t="shared" si="3"/>
        <v>0</v>
      </c>
      <c r="V16" s="4">
        <f t="shared" si="3"/>
        <v>0</v>
      </c>
      <c r="W16" s="4">
        <f t="shared" si="3"/>
        <v>0</v>
      </c>
      <c r="X16" s="4">
        <f>M16-N16-R16</f>
        <v>0</v>
      </c>
    </row>
    <row r="17" spans="1:24" ht="15.75" customHeight="1">
      <c r="A17" s="71"/>
      <c r="B17" s="71"/>
      <c r="C17" s="71"/>
      <c r="D17" s="231"/>
      <c r="E17" s="232"/>
      <c r="F17" s="215"/>
      <c r="G17" s="216"/>
      <c r="H17" s="207"/>
      <c r="I17" s="212"/>
      <c r="J17" s="212"/>
      <c r="K17" s="209"/>
      <c r="L17" s="32" t="s">
        <v>103</v>
      </c>
      <c r="M17" s="4">
        <f t="shared" si="2"/>
        <v>3984664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3984664</v>
      </c>
      <c r="R17" s="4">
        <f>SUM(O17:Q17)</f>
        <v>3984664</v>
      </c>
      <c r="S17" s="4">
        <f t="shared" si="3"/>
        <v>0</v>
      </c>
      <c r="T17" s="4">
        <f t="shared" si="3"/>
        <v>0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4">
        <f>M17-N17-R17</f>
        <v>0</v>
      </c>
    </row>
    <row r="18" spans="1:24" s="72" customFormat="1" ht="10.5" customHeight="1">
      <c r="A18" s="71"/>
      <c r="B18" s="71"/>
      <c r="C18" s="71"/>
      <c r="D18" s="231"/>
      <c r="E18" s="232"/>
      <c r="F18" s="215"/>
      <c r="G18" s="216"/>
      <c r="H18" s="207"/>
      <c r="I18" s="212"/>
      <c r="J18" s="212"/>
      <c r="K18" s="209"/>
      <c r="L18" s="194" t="s">
        <v>10</v>
      </c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</row>
    <row r="19" spans="1:24" s="72" customFormat="1" ht="13.5" customHeight="1">
      <c r="A19" s="73"/>
      <c r="B19" s="73"/>
      <c r="C19" s="73"/>
      <c r="D19" s="231"/>
      <c r="E19" s="232"/>
      <c r="F19" s="215"/>
      <c r="G19" s="216"/>
      <c r="H19" s="207"/>
      <c r="I19" s="212"/>
      <c r="J19" s="212"/>
      <c r="K19" s="209"/>
      <c r="L19" s="32" t="s">
        <v>29</v>
      </c>
      <c r="M19" s="102">
        <f aca="true" t="shared" si="4" ref="M19:X19">SUM(M20:M21)</f>
        <v>4694306</v>
      </c>
      <c r="N19" s="102">
        <f t="shared" si="4"/>
        <v>94306</v>
      </c>
      <c r="O19" s="102">
        <f t="shared" si="4"/>
        <v>300000</v>
      </c>
      <c r="P19" s="102">
        <f t="shared" si="4"/>
        <v>4300000</v>
      </c>
      <c r="Q19" s="102">
        <f t="shared" si="4"/>
        <v>0</v>
      </c>
      <c r="R19" s="102">
        <f t="shared" si="4"/>
        <v>4600000</v>
      </c>
      <c r="S19" s="102">
        <f t="shared" si="4"/>
        <v>0</v>
      </c>
      <c r="T19" s="102">
        <f t="shared" si="4"/>
        <v>0</v>
      </c>
      <c r="U19" s="102">
        <f t="shared" si="4"/>
        <v>0</v>
      </c>
      <c r="V19" s="102">
        <f t="shared" si="4"/>
        <v>0</v>
      </c>
      <c r="W19" s="102">
        <f t="shared" si="4"/>
        <v>0</v>
      </c>
      <c r="X19" s="102">
        <f t="shared" si="4"/>
        <v>0</v>
      </c>
    </row>
    <row r="20" spans="1:24" ht="13.5" customHeight="1">
      <c r="A20" s="73"/>
      <c r="B20" s="73"/>
      <c r="C20" s="73"/>
      <c r="D20" s="231"/>
      <c r="E20" s="232"/>
      <c r="F20" s="215"/>
      <c r="G20" s="216"/>
      <c r="H20" s="79"/>
      <c r="I20" s="79"/>
      <c r="J20" s="79"/>
      <c r="K20" s="209"/>
      <c r="L20" s="32" t="s">
        <v>104</v>
      </c>
      <c r="M20" s="21">
        <v>709642</v>
      </c>
      <c r="N20" s="4">
        <f>5246+89060</f>
        <v>94306</v>
      </c>
      <c r="O20" s="21">
        <v>300000</v>
      </c>
      <c r="P20" s="21">
        <v>4300000</v>
      </c>
      <c r="Q20" s="21">
        <f>-Q21</f>
        <v>-3984664</v>
      </c>
      <c r="R20" s="4">
        <f>SUM(O20:Q20)</f>
        <v>615336</v>
      </c>
      <c r="S20" s="4"/>
      <c r="T20" s="4"/>
      <c r="U20" s="4"/>
      <c r="V20" s="4"/>
      <c r="W20" s="4"/>
      <c r="X20" s="4">
        <f>M20-N20-R20</f>
        <v>0</v>
      </c>
    </row>
    <row r="21" spans="1:24" ht="15" customHeight="1">
      <c r="A21" s="71"/>
      <c r="B21" s="71"/>
      <c r="C21" s="71"/>
      <c r="D21" s="231"/>
      <c r="E21" s="232"/>
      <c r="F21" s="215"/>
      <c r="G21" s="216"/>
      <c r="H21" s="78"/>
      <c r="I21" s="78"/>
      <c r="J21" s="78"/>
      <c r="K21" s="210"/>
      <c r="L21" s="32" t="s">
        <v>101</v>
      </c>
      <c r="M21" s="21">
        <v>3984664</v>
      </c>
      <c r="N21" s="21"/>
      <c r="O21" s="21"/>
      <c r="P21" s="21"/>
      <c r="Q21" s="21">
        <v>3984664</v>
      </c>
      <c r="R21" s="4">
        <f>SUM(O21:Q21)</f>
        <v>3984664</v>
      </c>
      <c r="S21" s="4"/>
      <c r="T21" s="4"/>
      <c r="U21" s="4"/>
      <c r="V21" s="4"/>
      <c r="W21" s="4"/>
      <c r="X21" s="4">
        <f>M21-N21-R21</f>
        <v>0</v>
      </c>
    </row>
    <row r="22" spans="1:24" s="72" customFormat="1" ht="11.25" customHeight="1">
      <c r="A22" s="71"/>
      <c r="B22" s="71"/>
      <c r="C22" s="71"/>
      <c r="D22" s="221">
        <v>2</v>
      </c>
      <c r="E22" s="252" t="s">
        <v>68</v>
      </c>
      <c r="F22" s="235" t="s">
        <v>66</v>
      </c>
      <c r="G22" s="249" t="s">
        <v>61</v>
      </c>
      <c r="H22" s="206" t="s">
        <v>128</v>
      </c>
      <c r="I22" s="211">
        <v>2004</v>
      </c>
      <c r="J22" s="211">
        <v>2009</v>
      </c>
      <c r="K22" s="208" t="s">
        <v>108</v>
      </c>
      <c r="L22" s="223" t="s">
        <v>9</v>
      </c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5"/>
    </row>
    <row r="23" spans="1:24" s="72" customFormat="1" ht="12.75">
      <c r="A23" s="73"/>
      <c r="B23" s="73"/>
      <c r="C23" s="73"/>
      <c r="D23" s="222"/>
      <c r="E23" s="253"/>
      <c r="F23" s="236"/>
      <c r="G23" s="250"/>
      <c r="H23" s="207"/>
      <c r="I23" s="212"/>
      <c r="J23" s="212"/>
      <c r="K23" s="209"/>
      <c r="L23" s="32" t="s">
        <v>29</v>
      </c>
      <c r="M23" s="100">
        <f aca="true" t="shared" si="5" ref="M23:R23">SUM(M24:M25)</f>
        <v>2054818</v>
      </c>
      <c r="N23" s="100">
        <f t="shared" si="5"/>
        <v>79818</v>
      </c>
      <c r="O23" s="100">
        <f t="shared" si="5"/>
        <v>775000</v>
      </c>
      <c r="P23" s="100">
        <f t="shared" si="5"/>
        <v>1200000</v>
      </c>
      <c r="Q23" s="100">
        <f t="shared" si="5"/>
        <v>0</v>
      </c>
      <c r="R23" s="100">
        <f t="shared" si="5"/>
        <v>1975000</v>
      </c>
      <c r="S23" s="100">
        <f>SUM(S24)</f>
        <v>0</v>
      </c>
      <c r="T23" s="100">
        <f>SUM(T24)</f>
        <v>0</v>
      </c>
      <c r="U23" s="100">
        <f>SUM(U24:U25)</f>
        <v>0</v>
      </c>
      <c r="V23" s="100">
        <f>SUM(V24:V25)</f>
        <v>0</v>
      </c>
      <c r="W23" s="100">
        <f>SUM(W24:W25)</f>
        <v>0</v>
      </c>
      <c r="X23" s="100">
        <f>SUM(X24:X25)</f>
        <v>0</v>
      </c>
    </row>
    <row r="24" spans="1:24" ht="16.5" customHeight="1" hidden="1">
      <c r="A24" s="73"/>
      <c r="B24" s="73"/>
      <c r="C24" s="73"/>
      <c r="D24" s="222"/>
      <c r="E24" s="253"/>
      <c r="F24" s="236"/>
      <c r="G24" s="250"/>
      <c r="H24" s="207"/>
      <c r="I24" s="212"/>
      <c r="J24" s="212"/>
      <c r="K24" s="209"/>
      <c r="L24" s="32" t="s">
        <v>100</v>
      </c>
      <c r="M24" s="21">
        <v>2054818</v>
      </c>
      <c r="N24" s="21">
        <f>61787+18031</f>
        <v>79818</v>
      </c>
      <c r="O24" s="21">
        <v>775000</v>
      </c>
      <c r="P24" s="21">
        <v>1200000</v>
      </c>
      <c r="Q24" s="4"/>
      <c r="R24" s="4">
        <f>SUM(O24:Q24)</f>
        <v>1975000</v>
      </c>
      <c r="S24" s="4"/>
      <c r="T24" s="4"/>
      <c r="U24" s="4"/>
      <c r="V24" s="4"/>
      <c r="W24" s="4"/>
      <c r="X24" s="4">
        <f>M24-N24-R24</f>
        <v>0</v>
      </c>
    </row>
    <row r="25" spans="1:24" ht="16.5" customHeight="1" hidden="1">
      <c r="A25" s="71"/>
      <c r="B25" s="71"/>
      <c r="C25" s="71"/>
      <c r="D25" s="222"/>
      <c r="E25" s="253"/>
      <c r="F25" s="236"/>
      <c r="G25" s="250"/>
      <c r="H25" s="207"/>
      <c r="I25" s="212"/>
      <c r="J25" s="212"/>
      <c r="K25" s="209"/>
      <c r="L25" s="32" t="s">
        <v>101</v>
      </c>
      <c r="M25" s="21"/>
      <c r="N25" s="21"/>
      <c r="O25" s="21"/>
      <c r="P25" s="21"/>
      <c r="Q25" s="21"/>
      <c r="R25" s="4">
        <f>SUM(O25:Q25)</f>
        <v>0</v>
      </c>
      <c r="S25" s="4"/>
      <c r="T25" s="4"/>
      <c r="U25" s="4"/>
      <c r="V25" s="4"/>
      <c r="W25" s="4"/>
      <c r="X25" s="4">
        <f>M25-N25-R25</f>
        <v>0</v>
      </c>
    </row>
    <row r="26" spans="1:24" s="72" customFormat="1" ht="14.25" customHeight="1">
      <c r="A26" s="71"/>
      <c r="B26" s="71"/>
      <c r="C26" s="71"/>
      <c r="D26" s="222"/>
      <c r="E26" s="253"/>
      <c r="F26" s="236"/>
      <c r="G26" s="250"/>
      <c r="H26" s="207"/>
      <c r="I26" s="212"/>
      <c r="J26" s="212"/>
      <c r="K26" s="209"/>
      <c r="L26" s="223" t="s">
        <v>127</v>
      </c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5"/>
    </row>
    <row r="27" spans="1:24" s="72" customFormat="1" ht="12.75" customHeight="1">
      <c r="A27" s="73"/>
      <c r="B27" s="73" t="s">
        <v>43</v>
      </c>
      <c r="C27" s="73"/>
      <c r="D27" s="222"/>
      <c r="E27" s="253"/>
      <c r="F27" s="236"/>
      <c r="G27" s="250"/>
      <c r="H27" s="207"/>
      <c r="I27" s="212"/>
      <c r="J27" s="212"/>
      <c r="K27" s="209"/>
      <c r="L27" s="32" t="s">
        <v>69</v>
      </c>
      <c r="M27" s="100">
        <f aca="true" t="shared" si="6" ref="M27:R27">SUM(M28:M29)</f>
        <v>0</v>
      </c>
      <c r="N27" s="100">
        <f t="shared" si="6"/>
        <v>0</v>
      </c>
      <c r="O27" s="100">
        <f t="shared" si="6"/>
        <v>-400000</v>
      </c>
      <c r="P27" s="100">
        <f t="shared" si="6"/>
        <v>400000</v>
      </c>
      <c r="Q27" s="100">
        <f t="shared" si="6"/>
        <v>0</v>
      </c>
      <c r="R27" s="100">
        <f t="shared" si="6"/>
        <v>0</v>
      </c>
      <c r="S27" s="100">
        <f>SUM(S28)</f>
        <v>0</v>
      </c>
      <c r="T27" s="100">
        <f>SUM(T28)</f>
        <v>0</v>
      </c>
      <c r="U27" s="100">
        <f>SUM(U28:U29)</f>
        <v>0</v>
      </c>
      <c r="V27" s="100">
        <f>SUM(V28:V29)</f>
        <v>0</v>
      </c>
      <c r="W27" s="100">
        <f>SUM(W28:W29)</f>
        <v>0</v>
      </c>
      <c r="X27" s="100">
        <f>SUM(X28:X29)</f>
        <v>0</v>
      </c>
    </row>
    <row r="28" spans="1:24" ht="24.75" customHeight="1" hidden="1">
      <c r="A28" s="73"/>
      <c r="B28" s="73"/>
      <c r="C28" s="73"/>
      <c r="D28" s="222"/>
      <c r="E28" s="253"/>
      <c r="F28" s="236"/>
      <c r="G28" s="250"/>
      <c r="H28" s="207"/>
      <c r="I28" s="212"/>
      <c r="J28" s="212"/>
      <c r="K28" s="209"/>
      <c r="L28" s="32" t="s">
        <v>102</v>
      </c>
      <c r="M28" s="4">
        <f aca="true" t="shared" si="7" ref="M28:Q29">M32-M24</f>
        <v>0</v>
      </c>
      <c r="N28" s="4">
        <f t="shared" si="7"/>
        <v>0</v>
      </c>
      <c r="O28" s="4">
        <f t="shared" si="7"/>
        <v>-400000</v>
      </c>
      <c r="P28" s="4">
        <f t="shared" si="7"/>
        <v>400000</v>
      </c>
      <c r="Q28" s="4">
        <f t="shared" si="7"/>
        <v>0</v>
      </c>
      <c r="R28" s="4">
        <f>SUM(O28:Q28)</f>
        <v>0</v>
      </c>
      <c r="S28" s="4">
        <f aca="true" t="shared" si="8" ref="S28:W29">S32-S24</f>
        <v>0</v>
      </c>
      <c r="T28" s="4">
        <f t="shared" si="8"/>
        <v>0</v>
      </c>
      <c r="U28" s="4">
        <f t="shared" si="8"/>
        <v>0</v>
      </c>
      <c r="V28" s="4">
        <f t="shared" si="8"/>
        <v>0</v>
      </c>
      <c r="W28" s="4">
        <f t="shared" si="8"/>
        <v>0</v>
      </c>
      <c r="X28" s="4">
        <f>M28-N28-R28</f>
        <v>0</v>
      </c>
    </row>
    <row r="29" spans="1:24" ht="11.25" customHeight="1" hidden="1">
      <c r="A29" s="71"/>
      <c r="B29" s="71"/>
      <c r="C29" s="71"/>
      <c r="D29" s="222"/>
      <c r="E29" s="253"/>
      <c r="F29" s="236"/>
      <c r="G29" s="250"/>
      <c r="H29" s="207"/>
      <c r="I29" s="212"/>
      <c r="J29" s="212"/>
      <c r="K29" s="209"/>
      <c r="L29" s="32" t="s">
        <v>103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4">
        <f t="shared" si="7"/>
        <v>0</v>
      </c>
      <c r="R29" s="4">
        <f>SUM(O29:Q29)</f>
        <v>0</v>
      </c>
      <c r="S29" s="4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4">
        <f t="shared" si="8"/>
        <v>0</v>
      </c>
      <c r="X29" s="4">
        <f>M29-N29-R29</f>
        <v>0</v>
      </c>
    </row>
    <row r="30" spans="1:24" s="72" customFormat="1" ht="14.25" customHeight="1">
      <c r="A30" s="71"/>
      <c r="B30" s="71"/>
      <c r="C30" s="71"/>
      <c r="D30" s="222"/>
      <c r="E30" s="253"/>
      <c r="F30" s="236"/>
      <c r="G30" s="250"/>
      <c r="H30" s="207"/>
      <c r="I30" s="212"/>
      <c r="J30" s="212"/>
      <c r="K30" s="209"/>
      <c r="L30" s="223" t="s">
        <v>10</v>
      </c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5"/>
    </row>
    <row r="31" spans="1:24" s="72" customFormat="1" ht="10.5" customHeight="1">
      <c r="A31" s="73"/>
      <c r="B31" s="73"/>
      <c r="C31" s="73"/>
      <c r="D31" s="222"/>
      <c r="E31" s="253"/>
      <c r="F31" s="236"/>
      <c r="G31" s="250"/>
      <c r="H31" s="207"/>
      <c r="I31" s="212"/>
      <c r="J31" s="212"/>
      <c r="K31" s="209"/>
      <c r="L31" s="32" t="s">
        <v>29</v>
      </c>
      <c r="M31" s="102">
        <f aca="true" t="shared" si="9" ref="M31:X31">SUM(M32:M33)</f>
        <v>2054818</v>
      </c>
      <c r="N31" s="102">
        <f t="shared" si="9"/>
        <v>79818</v>
      </c>
      <c r="O31" s="102">
        <f t="shared" si="9"/>
        <v>375000</v>
      </c>
      <c r="P31" s="102">
        <f t="shared" si="9"/>
        <v>1600000</v>
      </c>
      <c r="Q31" s="102">
        <f t="shared" si="9"/>
        <v>0</v>
      </c>
      <c r="R31" s="102">
        <f t="shared" si="9"/>
        <v>1975000</v>
      </c>
      <c r="S31" s="102">
        <f t="shared" si="9"/>
        <v>0</v>
      </c>
      <c r="T31" s="102">
        <f t="shared" si="9"/>
        <v>0</v>
      </c>
      <c r="U31" s="102">
        <f t="shared" si="9"/>
        <v>0</v>
      </c>
      <c r="V31" s="102">
        <f t="shared" si="9"/>
        <v>0</v>
      </c>
      <c r="W31" s="102">
        <f t="shared" si="9"/>
        <v>0</v>
      </c>
      <c r="X31" s="102">
        <f t="shared" si="9"/>
        <v>0</v>
      </c>
    </row>
    <row r="32" spans="1:24" ht="16.5" customHeight="1" hidden="1">
      <c r="A32" s="73"/>
      <c r="B32" s="73"/>
      <c r="C32" s="73"/>
      <c r="D32" s="222"/>
      <c r="E32" s="253"/>
      <c r="F32" s="236"/>
      <c r="G32" s="250"/>
      <c r="H32" s="207"/>
      <c r="I32" s="212"/>
      <c r="J32" s="212"/>
      <c r="K32" s="209"/>
      <c r="L32" s="32" t="s">
        <v>104</v>
      </c>
      <c r="M32" s="21">
        <v>2054818</v>
      </c>
      <c r="N32" s="21">
        <f>61787+18031</f>
        <v>79818</v>
      </c>
      <c r="O32" s="21">
        <v>375000</v>
      </c>
      <c r="P32" s="21">
        <v>1600000</v>
      </c>
      <c r="Q32" s="21"/>
      <c r="R32" s="4">
        <f>SUM(O32:Q32)</f>
        <v>1975000</v>
      </c>
      <c r="S32" s="4"/>
      <c r="T32" s="4"/>
      <c r="U32" s="4"/>
      <c r="V32" s="4"/>
      <c r="W32" s="4"/>
      <c r="X32" s="4">
        <f>M32-N32-R32</f>
        <v>0</v>
      </c>
    </row>
    <row r="33" spans="1:24" ht="11.25" customHeight="1" hidden="1">
      <c r="A33" s="71"/>
      <c r="B33" s="71"/>
      <c r="C33" s="71"/>
      <c r="D33" s="230"/>
      <c r="E33" s="254"/>
      <c r="F33" s="237"/>
      <c r="G33" s="251"/>
      <c r="H33" s="213"/>
      <c r="I33" s="214"/>
      <c r="J33" s="214"/>
      <c r="K33" s="210"/>
      <c r="L33" s="32" t="s">
        <v>101</v>
      </c>
      <c r="M33" s="21"/>
      <c r="N33" s="21"/>
      <c r="O33" s="21"/>
      <c r="P33" s="21"/>
      <c r="Q33" s="21"/>
      <c r="R33" s="4">
        <f>SUM(O33:Q33)</f>
        <v>0</v>
      </c>
      <c r="S33" s="4"/>
      <c r="T33" s="4"/>
      <c r="U33" s="4"/>
      <c r="V33" s="4"/>
      <c r="W33" s="4"/>
      <c r="X33" s="4">
        <f>M33-N33-R33</f>
        <v>0</v>
      </c>
    </row>
    <row r="34" spans="1:24" s="72" customFormat="1" ht="15" customHeight="1" hidden="1">
      <c r="A34" s="71"/>
      <c r="B34" s="71"/>
      <c r="C34" s="71"/>
      <c r="D34" s="221">
        <v>3</v>
      </c>
      <c r="E34" s="252" t="s">
        <v>68</v>
      </c>
      <c r="F34" s="235" t="s">
        <v>66</v>
      </c>
      <c r="G34" s="249" t="s">
        <v>61</v>
      </c>
      <c r="H34" s="206" t="s">
        <v>112</v>
      </c>
      <c r="I34" s="211">
        <v>2008</v>
      </c>
      <c r="J34" s="211">
        <v>2009</v>
      </c>
      <c r="K34" s="208" t="s">
        <v>108</v>
      </c>
      <c r="L34" s="67"/>
      <c r="M34" s="223" t="s">
        <v>9</v>
      </c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5"/>
    </row>
    <row r="35" spans="1:24" s="72" customFormat="1" ht="16.5" hidden="1">
      <c r="A35" s="73"/>
      <c r="B35" s="73"/>
      <c r="C35" s="73"/>
      <c r="D35" s="222"/>
      <c r="E35" s="253"/>
      <c r="F35" s="236"/>
      <c r="G35" s="250"/>
      <c r="H35" s="207"/>
      <c r="I35" s="212"/>
      <c r="J35" s="212"/>
      <c r="K35" s="209"/>
      <c r="L35" s="32" t="s">
        <v>28</v>
      </c>
      <c r="M35" s="101">
        <f aca="true" t="shared" si="10" ref="M35:R35">SUM(M36:M37)</f>
        <v>300000</v>
      </c>
      <c r="N35" s="101">
        <f t="shared" si="10"/>
        <v>0</v>
      </c>
      <c r="O35" s="101">
        <f t="shared" si="10"/>
        <v>40000</v>
      </c>
      <c r="P35" s="101">
        <f t="shared" si="10"/>
        <v>260000</v>
      </c>
      <c r="Q35" s="101">
        <f t="shared" si="10"/>
        <v>0</v>
      </c>
      <c r="R35" s="101">
        <f t="shared" si="10"/>
        <v>300000</v>
      </c>
      <c r="S35" s="101">
        <f>SUM(S36)</f>
        <v>0</v>
      </c>
      <c r="T35" s="101">
        <f>SUM(T36)</f>
        <v>0</v>
      </c>
      <c r="U35" s="101">
        <f>SUM(U36:U37)</f>
        <v>0</v>
      </c>
      <c r="V35" s="101">
        <f>SUM(V36:V37)</f>
        <v>0</v>
      </c>
      <c r="W35" s="101">
        <f>SUM(W36:W37)</f>
        <v>0</v>
      </c>
      <c r="X35" s="101">
        <f>SUM(X36:X37)</f>
        <v>0</v>
      </c>
    </row>
    <row r="36" spans="1:24" ht="16.5" customHeight="1" hidden="1">
      <c r="A36" s="73"/>
      <c r="B36" s="73"/>
      <c r="C36" s="73"/>
      <c r="D36" s="222"/>
      <c r="E36" s="253"/>
      <c r="F36" s="236"/>
      <c r="G36" s="250"/>
      <c r="H36" s="207"/>
      <c r="I36" s="212"/>
      <c r="J36" s="212"/>
      <c r="K36" s="209"/>
      <c r="L36" s="32" t="s">
        <v>100</v>
      </c>
      <c r="M36" s="21">
        <v>300000</v>
      </c>
      <c r="N36" s="21">
        <v>0</v>
      </c>
      <c r="O36" s="21">
        <v>40000</v>
      </c>
      <c r="P36" s="21">
        <v>260000</v>
      </c>
      <c r="Q36" s="4"/>
      <c r="R36" s="4">
        <f>SUM(O36:Q36)</f>
        <v>300000</v>
      </c>
      <c r="S36" s="4"/>
      <c r="T36" s="4"/>
      <c r="U36" s="4"/>
      <c r="V36" s="4"/>
      <c r="W36" s="4"/>
      <c r="X36" s="4">
        <f>M36-N36-R36</f>
        <v>0</v>
      </c>
    </row>
    <row r="37" spans="1:24" ht="16.5" customHeight="1" hidden="1">
      <c r="A37" s="71"/>
      <c r="B37" s="71"/>
      <c r="C37" s="71"/>
      <c r="D37" s="222"/>
      <c r="E37" s="253"/>
      <c r="F37" s="236"/>
      <c r="G37" s="250"/>
      <c r="H37" s="207"/>
      <c r="I37" s="212"/>
      <c r="J37" s="212"/>
      <c r="K37" s="209"/>
      <c r="L37" s="32" t="s">
        <v>101</v>
      </c>
      <c r="M37" s="21"/>
      <c r="N37" s="21"/>
      <c r="O37" s="21"/>
      <c r="P37" s="21"/>
      <c r="Q37" s="21"/>
      <c r="R37" s="4">
        <f>SUM(O37:Q37)</f>
        <v>0</v>
      </c>
      <c r="S37" s="4"/>
      <c r="T37" s="4"/>
      <c r="U37" s="4"/>
      <c r="V37" s="4"/>
      <c r="W37" s="4"/>
      <c r="X37" s="4">
        <f>M37-N37-R37</f>
        <v>0</v>
      </c>
    </row>
    <row r="38" spans="1:24" s="72" customFormat="1" ht="14.25" customHeight="1" hidden="1">
      <c r="A38" s="71"/>
      <c r="B38" s="71"/>
      <c r="C38" s="71"/>
      <c r="D38" s="222"/>
      <c r="E38" s="253"/>
      <c r="F38" s="236"/>
      <c r="G38" s="250"/>
      <c r="H38" s="207"/>
      <c r="I38" s="212"/>
      <c r="J38" s="212"/>
      <c r="K38" s="209"/>
      <c r="L38" s="223" t="s">
        <v>127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5"/>
    </row>
    <row r="39" spans="1:24" s="72" customFormat="1" ht="16.5" customHeight="1" hidden="1">
      <c r="A39" s="73"/>
      <c r="B39" s="73" t="s">
        <v>43</v>
      </c>
      <c r="C39" s="73"/>
      <c r="D39" s="222"/>
      <c r="E39" s="253"/>
      <c r="F39" s="236"/>
      <c r="G39" s="250"/>
      <c r="H39" s="207"/>
      <c r="I39" s="212"/>
      <c r="J39" s="212"/>
      <c r="K39" s="209"/>
      <c r="L39" s="32" t="s">
        <v>69</v>
      </c>
      <c r="M39" s="101">
        <f aca="true" t="shared" si="11" ref="M39:R39">SUM(M40:M41)</f>
        <v>0</v>
      </c>
      <c r="N39" s="101">
        <f t="shared" si="11"/>
        <v>0</v>
      </c>
      <c r="O39" s="101">
        <f t="shared" si="11"/>
        <v>0</v>
      </c>
      <c r="P39" s="101">
        <f t="shared" si="11"/>
        <v>0</v>
      </c>
      <c r="Q39" s="101">
        <f t="shared" si="11"/>
        <v>0</v>
      </c>
      <c r="R39" s="101">
        <f t="shared" si="11"/>
        <v>0</v>
      </c>
      <c r="S39" s="101">
        <f>SUM(S40)</f>
        <v>0</v>
      </c>
      <c r="T39" s="101">
        <f>SUM(T40)</f>
        <v>0</v>
      </c>
      <c r="U39" s="101">
        <f>SUM(U40:U41)</f>
        <v>0</v>
      </c>
      <c r="V39" s="101">
        <f>SUM(V40:V41)</f>
        <v>0</v>
      </c>
      <c r="W39" s="101">
        <f>SUM(W40:W41)</f>
        <v>0</v>
      </c>
      <c r="X39" s="101">
        <f>SUM(X40:X41)</f>
        <v>0</v>
      </c>
    </row>
    <row r="40" spans="1:24" ht="24.75" customHeight="1" hidden="1">
      <c r="A40" s="73"/>
      <c r="B40" s="73"/>
      <c r="C40" s="73"/>
      <c r="D40" s="222"/>
      <c r="E40" s="253"/>
      <c r="F40" s="236"/>
      <c r="G40" s="250"/>
      <c r="H40" s="207"/>
      <c r="I40" s="212"/>
      <c r="J40" s="212"/>
      <c r="K40" s="209"/>
      <c r="L40" s="32" t="s">
        <v>102</v>
      </c>
      <c r="M40" s="4">
        <f aca="true" t="shared" si="12" ref="M40:Q41">M44-M36</f>
        <v>0</v>
      </c>
      <c r="N40" s="4">
        <f t="shared" si="12"/>
        <v>0</v>
      </c>
      <c r="O40" s="4">
        <f t="shared" si="12"/>
        <v>0</v>
      </c>
      <c r="P40" s="4">
        <f t="shared" si="12"/>
        <v>0</v>
      </c>
      <c r="Q40" s="4">
        <f t="shared" si="12"/>
        <v>0</v>
      </c>
      <c r="R40" s="4">
        <f>SUM(O40:Q40)</f>
        <v>0</v>
      </c>
      <c r="S40" s="4">
        <f aca="true" t="shared" si="13" ref="S40:W41">S44-S36</f>
        <v>0</v>
      </c>
      <c r="T40" s="4">
        <f t="shared" si="13"/>
        <v>0</v>
      </c>
      <c r="U40" s="4">
        <f t="shared" si="13"/>
        <v>0</v>
      </c>
      <c r="V40" s="4">
        <f t="shared" si="13"/>
        <v>0</v>
      </c>
      <c r="W40" s="4">
        <f t="shared" si="13"/>
        <v>0</v>
      </c>
      <c r="X40" s="4">
        <f>M40-N40-R40</f>
        <v>0</v>
      </c>
    </row>
    <row r="41" spans="1:24" ht="11.25" customHeight="1" hidden="1">
      <c r="A41" s="71"/>
      <c r="B41" s="71"/>
      <c r="C41" s="71"/>
      <c r="D41" s="222"/>
      <c r="E41" s="253"/>
      <c r="F41" s="236"/>
      <c r="G41" s="250"/>
      <c r="H41" s="207"/>
      <c r="I41" s="212"/>
      <c r="J41" s="212"/>
      <c r="K41" s="209"/>
      <c r="L41" s="32" t="s">
        <v>103</v>
      </c>
      <c r="M41" s="4">
        <f t="shared" si="12"/>
        <v>0</v>
      </c>
      <c r="N41" s="4">
        <f t="shared" si="12"/>
        <v>0</v>
      </c>
      <c r="O41" s="4">
        <f t="shared" si="12"/>
        <v>0</v>
      </c>
      <c r="P41" s="4">
        <f t="shared" si="12"/>
        <v>0</v>
      </c>
      <c r="Q41" s="4">
        <f t="shared" si="12"/>
        <v>0</v>
      </c>
      <c r="R41" s="4">
        <f>SUM(O41:Q41)</f>
        <v>0</v>
      </c>
      <c r="S41" s="4">
        <f t="shared" si="13"/>
        <v>0</v>
      </c>
      <c r="T41" s="4">
        <f t="shared" si="13"/>
        <v>0</v>
      </c>
      <c r="U41" s="4">
        <f t="shared" si="13"/>
        <v>0</v>
      </c>
      <c r="V41" s="4">
        <f t="shared" si="13"/>
        <v>0</v>
      </c>
      <c r="W41" s="4">
        <f t="shared" si="13"/>
        <v>0</v>
      </c>
      <c r="X41" s="4">
        <f>M41-N41-R41</f>
        <v>0</v>
      </c>
    </row>
    <row r="42" spans="1:24" s="72" customFormat="1" ht="14.25" customHeight="1" hidden="1">
      <c r="A42" s="71"/>
      <c r="B42" s="71"/>
      <c r="C42" s="71"/>
      <c r="D42" s="222"/>
      <c r="E42" s="253"/>
      <c r="F42" s="236"/>
      <c r="G42" s="250"/>
      <c r="H42" s="207"/>
      <c r="I42" s="212"/>
      <c r="J42" s="212"/>
      <c r="K42" s="209"/>
      <c r="L42" s="223" t="s">
        <v>10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5"/>
    </row>
    <row r="43" spans="1:24" s="72" customFormat="1" ht="13.5" customHeight="1" hidden="1">
      <c r="A43" s="73"/>
      <c r="B43" s="73"/>
      <c r="C43" s="73"/>
      <c r="D43" s="222"/>
      <c r="E43" s="253"/>
      <c r="F43" s="236"/>
      <c r="G43" s="250"/>
      <c r="H43" s="207"/>
      <c r="I43" s="212"/>
      <c r="J43" s="212"/>
      <c r="K43" s="209"/>
      <c r="L43" s="32" t="s">
        <v>28</v>
      </c>
      <c r="M43" s="102">
        <f aca="true" t="shared" si="14" ref="M43:X43">SUM(M44:M45)</f>
        <v>300000</v>
      </c>
      <c r="N43" s="102">
        <f t="shared" si="14"/>
        <v>0</v>
      </c>
      <c r="O43" s="102">
        <f t="shared" si="14"/>
        <v>40000</v>
      </c>
      <c r="P43" s="102">
        <f t="shared" si="14"/>
        <v>260000</v>
      </c>
      <c r="Q43" s="102">
        <f t="shared" si="14"/>
        <v>0</v>
      </c>
      <c r="R43" s="102">
        <f t="shared" si="14"/>
        <v>300000</v>
      </c>
      <c r="S43" s="102">
        <f t="shared" si="14"/>
        <v>0</v>
      </c>
      <c r="T43" s="102">
        <f t="shared" si="14"/>
        <v>0</v>
      </c>
      <c r="U43" s="102">
        <f t="shared" si="14"/>
        <v>0</v>
      </c>
      <c r="V43" s="102">
        <f t="shared" si="14"/>
        <v>0</v>
      </c>
      <c r="W43" s="102">
        <f t="shared" si="14"/>
        <v>0</v>
      </c>
      <c r="X43" s="102">
        <f t="shared" si="14"/>
        <v>0</v>
      </c>
    </row>
    <row r="44" spans="1:24" ht="13.5" customHeight="1" hidden="1">
      <c r="A44" s="73"/>
      <c r="B44" s="73"/>
      <c r="C44" s="73"/>
      <c r="D44" s="222"/>
      <c r="E44" s="253"/>
      <c r="F44" s="236"/>
      <c r="G44" s="250"/>
      <c r="H44" s="207"/>
      <c r="I44" s="212"/>
      <c r="J44" s="212"/>
      <c r="K44" s="209"/>
      <c r="L44" s="32" t="s">
        <v>104</v>
      </c>
      <c r="M44" s="21">
        <v>300000</v>
      </c>
      <c r="N44" s="21">
        <v>0</v>
      </c>
      <c r="O44" s="21">
        <v>40000</v>
      </c>
      <c r="P44" s="21">
        <v>260000</v>
      </c>
      <c r="Q44" s="21"/>
      <c r="R44" s="4">
        <f>SUM(O44:Q44)</f>
        <v>300000</v>
      </c>
      <c r="S44" s="4"/>
      <c r="T44" s="4"/>
      <c r="U44" s="4"/>
      <c r="V44" s="4"/>
      <c r="W44" s="4"/>
      <c r="X44" s="4">
        <f>M44-N44-R44</f>
        <v>0</v>
      </c>
    </row>
    <row r="45" spans="1:24" ht="11.25" customHeight="1" hidden="1">
      <c r="A45" s="71"/>
      <c r="B45" s="71"/>
      <c r="C45" s="71"/>
      <c r="D45" s="230"/>
      <c r="E45" s="254"/>
      <c r="F45" s="237"/>
      <c r="G45" s="251"/>
      <c r="H45" s="213"/>
      <c r="I45" s="214"/>
      <c r="J45" s="214"/>
      <c r="K45" s="210"/>
      <c r="L45" s="32" t="s">
        <v>101</v>
      </c>
      <c r="M45" s="21"/>
      <c r="N45" s="21"/>
      <c r="O45" s="21"/>
      <c r="P45" s="21"/>
      <c r="Q45" s="21"/>
      <c r="R45" s="4">
        <f>SUM(O45:Q45)</f>
        <v>0</v>
      </c>
      <c r="S45" s="4"/>
      <c r="T45" s="4"/>
      <c r="U45" s="4"/>
      <c r="V45" s="4"/>
      <c r="W45" s="4"/>
      <c r="X45" s="4">
        <f>M45-N45-R45</f>
        <v>0</v>
      </c>
    </row>
    <row r="46" spans="1:24" s="72" customFormat="1" ht="15" customHeight="1" hidden="1">
      <c r="A46" s="71"/>
      <c r="B46" s="71"/>
      <c r="C46" s="71"/>
      <c r="D46" s="221">
        <v>4</v>
      </c>
      <c r="E46" s="232" t="s">
        <v>65</v>
      </c>
      <c r="F46" s="215" t="s">
        <v>66</v>
      </c>
      <c r="G46" s="216" t="s">
        <v>67</v>
      </c>
      <c r="H46" s="206" t="s">
        <v>113</v>
      </c>
      <c r="I46" s="211">
        <v>2008</v>
      </c>
      <c r="J46" s="211">
        <v>2010</v>
      </c>
      <c r="K46" s="208" t="s">
        <v>114</v>
      </c>
      <c r="L46" s="67"/>
      <c r="M46" s="194" t="s">
        <v>9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</row>
    <row r="47" spans="1:24" s="72" customFormat="1" ht="16.5" hidden="1">
      <c r="A47" s="73"/>
      <c r="B47" s="73"/>
      <c r="C47" s="73"/>
      <c r="D47" s="222"/>
      <c r="E47" s="232"/>
      <c r="F47" s="215"/>
      <c r="G47" s="216"/>
      <c r="H47" s="207"/>
      <c r="I47" s="212"/>
      <c r="J47" s="212"/>
      <c r="K47" s="209"/>
      <c r="L47" s="32" t="s">
        <v>28</v>
      </c>
      <c r="M47" s="101">
        <f aca="true" t="shared" si="15" ref="M47:R47">SUM(M48:M49)</f>
        <v>18500000</v>
      </c>
      <c r="N47" s="101">
        <f t="shared" si="15"/>
        <v>0</v>
      </c>
      <c r="O47" s="101">
        <f t="shared" si="15"/>
        <v>7332000</v>
      </c>
      <c r="P47" s="101">
        <f t="shared" si="15"/>
        <v>4500000</v>
      </c>
      <c r="Q47" s="101">
        <f t="shared" si="15"/>
        <v>6668000</v>
      </c>
      <c r="R47" s="101">
        <f t="shared" si="15"/>
        <v>18500000</v>
      </c>
      <c r="S47" s="101">
        <f>SUM(S48)</f>
        <v>0</v>
      </c>
      <c r="T47" s="101">
        <f>SUM(T48)</f>
        <v>0</v>
      </c>
      <c r="U47" s="101">
        <f>SUM(U48:U49)</f>
        <v>0</v>
      </c>
      <c r="V47" s="101">
        <f>SUM(V48:V49)</f>
        <v>0</v>
      </c>
      <c r="W47" s="101">
        <f>SUM(W48:W49)</f>
        <v>0</v>
      </c>
      <c r="X47" s="101">
        <f>SUM(X48:X49)</f>
        <v>0</v>
      </c>
    </row>
    <row r="48" spans="1:24" ht="16.5" customHeight="1" hidden="1">
      <c r="A48" s="73"/>
      <c r="B48" s="73"/>
      <c r="C48" s="73"/>
      <c r="D48" s="222"/>
      <c r="E48" s="232"/>
      <c r="F48" s="215"/>
      <c r="G48" s="216"/>
      <c r="H48" s="207"/>
      <c r="I48" s="212"/>
      <c r="J48" s="212"/>
      <c r="K48" s="209"/>
      <c r="L48" s="32" t="s">
        <v>100</v>
      </c>
      <c r="M48" s="21">
        <v>18500000</v>
      </c>
      <c r="N48" s="4">
        <v>0</v>
      </c>
      <c r="O48" s="21">
        <f>6832000+500000</f>
        <v>7332000</v>
      </c>
      <c r="P48" s="21">
        <v>4500000</v>
      </c>
      <c r="Q48" s="21">
        <v>6668000</v>
      </c>
      <c r="R48" s="4">
        <f>SUM(O48:Q48)</f>
        <v>18500000</v>
      </c>
      <c r="S48" s="4"/>
      <c r="T48" s="4"/>
      <c r="U48" s="4"/>
      <c r="V48" s="4"/>
      <c r="W48" s="4"/>
      <c r="X48" s="4">
        <f>M48-N48-R48</f>
        <v>0</v>
      </c>
    </row>
    <row r="49" spans="1:24" ht="16.5" customHeight="1" hidden="1">
      <c r="A49" s="71"/>
      <c r="B49" s="71"/>
      <c r="C49" s="71"/>
      <c r="D49" s="222"/>
      <c r="E49" s="232"/>
      <c r="F49" s="215"/>
      <c r="G49" s="216"/>
      <c r="H49" s="207"/>
      <c r="I49" s="212"/>
      <c r="J49" s="212"/>
      <c r="K49" s="209"/>
      <c r="L49" s="32" t="s">
        <v>101</v>
      </c>
      <c r="M49" s="21"/>
      <c r="N49" s="21"/>
      <c r="O49" s="21"/>
      <c r="P49" s="21"/>
      <c r="Q49" s="21"/>
      <c r="R49" s="4">
        <f>SUM(O49:Q49)</f>
        <v>0</v>
      </c>
      <c r="S49" s="4"/>
      <c r="T49" s="4"/>
      <c r="U49" s="4"/>
      <c r="V49" s="4"/>
      <c r="W49" s="4"/>
      <c r="X49" s="4">
        <f>M49-N49-R49</f>
        <v>0</v>
      </c>
    </row>
    <row r="50" spans="1:24" s="72" customFormat="1" ht="14.25" customHeight="1" hidden="1">
      <c r="A50" s="71"/>
      <c r="B50" s="71"/>
      <c r="C50" s="71"/>
      <c r="D50" s="222"/>
      <c r="E50" s="232"/>
      <c r="F50" s="215"/>
      <c r="G50" s="216"/>
      <c r="H50" s="207"/>
      <c r="I50" s="212"/>
      <c r="J50" s="212"/>
      <c r="K50" s="209"/>
      <c r="L50" s="194" t="s">
        <v>127</v>
      </c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</row>
    <row r="51" spans="1:24" s="72" customFormat="1" ht="16.5" customHeight="1" hidden="1">
      <c r="A51" s="73"/>
      <c r="B51" s="73" t="s">
        <v>43</v>
      </c>
      <c r="C51" s="73"/>
      <c r="D51" s="222"/>
      <c r="E51" s="232"/>
      <c r="F51" s="215"/>
      <c r="G51" s="216"/>
      <c r="H51" s="207"/>
      <c r="I51" s="212"/>
      <c r="J51" s="212"/>
      <c r="K51" s="209"/>
      <c r="L51" s="32" t="s">
        <v>69</v>
      </c>
      <c r="M51" s="100">
        <f aca="true" t="shared" si="16" ref="M51:R51">SUM(M52:M53)</f>
        <v>0</v>
      </c>
      <c r="N51" s="100">
        <f t="shared" si="16"/>
        <v>0</v>
      </c>
      <c r="O51" s="100">
        <f t="shared" si="16"/>
        <v>0</v>
      </c>
      <c r="P51" s="100">
        <f t="shared" si="16"/>
        <v>0</v>
      </c>
      <c r="Q51" s="100">
        <f t="shared" si="16"/>
        <v>0</v>
      </c>
      <c r="R51" s="100">
        <f t="shared" si="16"/>
        <v>0</v>
      </c>
      <c r="S51" s="100">
        <f>SUM(S52)</f>
        <v>0</v>
      </c>
      <c r="T51" s="100">
        <f>SUM(T52)</f>
        <v>0</v>
      </c>
      <c r="U51" s="100">
        <f>SUM(U52:U53)</f>
        <v>0</v>
      </c>
      <c r="V51" s="100">
        <f>SUM(V52:V53)</f>
        <v>0</v>
      </c>
      <c r="W51" s="100">
        <f>SUM(W52:W53)</f>
        <v>0</v>
      </c>
      <c r="X51" s="100">
        <f>SUM(X52:X53)</f>
        <v>0</v>
      </c>
    </row>
    <row r="52" spans="1:24" ht="24.75" customHeight="1" hidden="1">
      <c r="A52" s="73"/>
      <c r="B52" s="73"/>
      <c r="C52" s="73"/>
      <c r="D52" s="222"/>
      <c r="E52" s="232"/>
      <c r="F52" s="215"/>
      <c r="G52" s="216"/>
      <c r="H52" s="207"/>
      <c r="I52" s="212"/>
      <c r="J52" s="212"/>
      <c r="K52" s="209"/>
      <c r="L52" s="32" t="s">
        <v>102</v>
      </c>
      <c r="M52" s="4">
        <f aca="true" t="shared" si="17" ref="M52:Q53">M56-M48</f>
        <v>0</v>
      </c>
      <c r="N52" s="4">
        <f t="shared" si="17"/>
        <v>0</v>
      </c>
      <c r="O52" s="4">
        <f t="shared" si="17"/>
        <v>0</v>
      </c>
      <c r="P52" s="4">
        <f t="shared" si="17"/>
        <v>0</v>
      </c>
      <c r="Q52" s="4">
        <f t="shared" si="17"/>
        <v>0</v>
      </c>
      <c r="R52" s="4">
        <f>SUM(O52:Q52)</f>
        <v>0</v>
      </c>
      <c r="S52" s="4">
        <f aca="true" t="shared" si="18" ref="S52:W53">S56-S48</f>
        <v>0</v>
      </c>
      <c r="T52" s="4">
        <f t="shared" si="18"/>
        <v>0</v>
      </c>
      <c r="U52" s="4">
        <f t="shared" si="18"/>
        <v>0</v>
      </c>
      <c r="V52" s="4">
        <f t="shared" si="18"/>
        <v>0</v>
      </c>
      <c r="W52" s="4">
        <f t="shared" si="18"/>
        <v>0</v>
      </c>
      <c r="X52" s="4">
        <f>M52-N52-R52</f>
        <v>0</v>
      </c>
    </row>
    <row r="53" spans="1:24" ht="11.25" customHeight="1" hidden="1">
      <c r="A53" s="71"/>
      <c r="B53" s="71"/>
      <c r="C53" s="71"/>
      <c r="D53" s="222"/>
      <c r="E53" s="232"/>
      <c r="F53" s="215"/>
      <c r="G53" s="216"/>
      <c r="H53" s="207"/>
      <c r="I53" s="212"/>
      <c r="J53" s="212"/>
      <c r="K53" s="209"/>
      <c r="L53" s="32" t="s">
        <v>103</v>
      </c>
      <c r="M53" s="4">
        <f t="shared" si="17"/>
        <v>0</v>
      </c>
      <c r="N53" s="4">
        <f t="shared" si="17"/>
        <v>0</v>
      </c>
      <c r="O53" s="4">
        <f t="shared" si="17"/>
        <v>0</v>
      </c>
      <c r="P53" s="4">
        <f t="shared" si="17"/>
        <v>0</v>
      </c>
      <c r="Q53" s="4">
        <f t="shared" si="17"/>
        <v>0</v>
      </c>
      <c r="R53" s="4">
        <f>SUM(O53:Q53)</f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 t="shared" si="18"/>
        <v>0</v>
      </c>
      <c r="X53" s="4">
        <f>M53-N53-R53</f>
        <v>0</v>
      </c>
    </row>
    <row r="54" spans="1:24" s="72" customFormat="1" ht="14.25" customHeight="1" hidden="1">
      <c r="A54" s="71"/>
      <c r="B54" s="71"/>
      <c r="C54" s="71"/>
      <c r="D54" s="222"/>
      <c r="E54" s="232"/>
      <c r="F54" s="215"/>
      <c r="G54" s="216"/>
      <c r="H54" s="207"/>
      <c r="I54" s="212"/>
      <c r="J54" s="212"/>
      <c r="K54" s="209"/>
      <c r="L54" s="194" t="s">
        <v>10</v>
      </c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</row>
    <row r="55" spans="1:24" s="72" customFormat="1" ht="16.5" customHeight="1" hidden="1">
      <c r="A55" s="73"/>
      <c r="B55" s="73"/>
      <c r="C55" s="73"/>
      <c r="D55" s="98"/>
      <c r="E55" s="232"/>
      <c r="F55" s="215"/>
      <c r="G55" s="216"/>
      <c r="H55" s="99"/>
      <c r="I55" s="78"/>
      <c r="J55" s="78"/>
      <c r="K55" s="86"/>
      <c r="L55" s="32" t="s">
        <v>28</v>
      </c>
      <c r="M55" s="102">
        <f aca="true" t="shared" si="19" ref="M55:X55">SUM(M56:M57)</f>
        <v>18500000</v>
      </c>
      <c r="N55" s="102">
        <f t="shared" si="19"/>
        <v>0</v>
      </c>
      <c r="O55" s="102">
        <f t="shared" si="19"/>
        <v>7332000</v>
      </c>
      <c r="P55" s="102">
        <f t="shared" si="19"/>
        <v>4500000</v>
      </c>
      <c r="Q55" s="102">
        <f t="shared" si="19"/>
        <v>6668000</v>
      </c>
      <c r="R55" s="102">
        <f t="shared" si="19"/>
        <v>18500000</v>
      </c>
      <c r="S55" s="102">
        <f t="shared" si="19"/>
        <v>0</v>
      </c>
      <c r="T55" s="102">
        <f t="shared" si="19"/>
        <v>0</v>
      </c>
      <c r="U55" s="102">
        <f t="shared" si="19"/>
        <v>0</v>
      </c>
      <c r="V55" s="102">
        <f t="shared" si="19"/>
        <v>0</v>
      </c>
      <c r="W55" s="102">
        <f t="shared" si="19"/>
        <v>0</v>
      </c>
      <c r="X55" s="102">
        <f t="shared" si="19"/>
        <v>0</v>
      </c>
    </row>
    <row r="56" spans="1:24" ht="16.5" customHeight="1" hidden="1">
      <c r="A56" s="73"/>
      <c r="B56" s="73"/>
      <c r="C56" s="73"/>
      <c r="D56" s="81"/>
      <c r="E56" s="232"/>
      <c r="F56" s="215"/>
      <c r="G56" s="216"/>
      <c r="H56" s="89"/>
      <c r="I56" s="79"/>
      <c r="J56" s="79"/>
      <c r="K56" s="85"/>
      <c r="L56" s="32" t="s">
        <v>104</v>
      </c>
      <c r="M56" s="21">
        <v>18500000</v>
      </c>
      <c r="N56" s="4">
        <v>0</v>
      </c>
      <c r="O56" s="21">
        <f>6832000+500000</f>
        <v>7332000</v>
      </c>
      <c r="P56" s="21">
        <v>4500000</v>
      </c>
      <c r="Q56" s="21">
        <v>6668000</v>
      </c>
      <c r="R56" s="4">
        <f>SUM(O56:Q56)</f>
        <v>18500000</v>
      </c>
      <c r="S56" s="4"/>
      <c r="T56" s="4"/>
      <c r="U56" s="4"/>
      <c r="V56" s="4"/>
      <c r="W56" s="4"/>
      <c r="X56" s="4">
        <f>M56-N56-R56</f>
        <v>0</v>
      </c>
    </row>
    <row r="57" spans="1:24" ht="15" customHeight="1" hidden="1">
      <c r="A57" s="71"/>
      <c r="B57" s="71"/>
      <c r="C57" s="71"/>
      <c r="D57" s="81"/>
      <c r="E57" s="232"/>
      <c r="F57" s="215"/>
      <c r="G57" s="216"/>
      <c r="H57" s="99"/>
      <c r="I57" s="78"/>
      <c r="J57" s="78"/>
      <c r="K57" s="86"/>
      <c r="L57" s="32" t="s">
        <v>101</v>
      </c>
      <c r="M57" s="21"/>
      <c r="N57" s="21"/>
      <c r="O57" s="21"/>
      <c r="P57" s="21"/>
      <c r="Q57" s="21"/>
      <c r="R57" s="4">
        <f>SUM(O57:Q57)</f>
        <v>0</v>
      </c>
      <c r="S57" s="4"/>
      <c r="T57" s="4"/>
      <c r="U57" s="4"/>
      <c r="V57" s="4"/>
      <c r="W57" s="4"/>
      <c r="X57" s="4">
        <f>M57-N57-R57</f>
        <v>0</v>
      </c>
    </row>
    <row r="58" spans="1:24" s="72" customFormat="1" ht="15" customHeight="1">
      <c r="A58" s="71"/>
      <c r="B58" s="71"/>
      <c r="C58" s="71"/>
      <c r="D58" s="221">
        <v>5</v>
      </c>
      <c r="E58" s="108" t="s">
        <v>65</v>
      </c>
      <c r="F58" s="109" t="s">
        <v>66</v>
      </c>
      <c r="G58" s="110" t="s">
        <v>67</v>
      </c>
      <c r="H58" s="206" t="s">
        <v>115</v>
      </c>
      <c r="I58" s="111">
        <v>2007</v>
      </c>
      <c r="J58" s="111">
        <v>2009</v>
      </c>
      <c r="K58" s="208" t="s">
        <v>136</v>
      </c>
      <c r="L58" s="67"/>
      <c r="M58" s="194" t="s">
        <v>9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</row>
    <row r="59" spans="1:24" s="72" customFormat="1" ht="12.75">
      <c r="A59" s="73"/>
      <c r="B59" s="73"/>
      <c r="C59" s="73"/>
      <c r="D59" s="222"/>
      <c r="E59" s="113"/>
      <c r="F59" s="114"/>
      <c r="G59" s="115"/>
      <c r="H59" s="207"/>
      <c r="I59" s="116"/>
      <c r="J59" s="116"/>
      <c r="K59" s="209"/>
      <c r="L59" s="32" t="s">
        <v>29</v>
      </c>
      <c r="M59" s="101">
        <f aca="true" t="shared" si="20" ref="M59:R59">SUM(M60:M61)</f>
        <v>5000000</v>
      </c>
      <c r="N59" s="101">
        <f t="shared" si="20"/>
        <v>0</v>
      </c>
      <c r="O59" s="101">
        <f t="shared" si="20"/>
        <v>1000000</v>
      </c>
      <c r="P59" s="101">
        <f t="shared" si="20"/>
        <v>4000000</v>
      </c>
      <c r="Q59" s="101">
        <f t="shared" si="20"/>
        <v>0</v>
      </c>
      <c r="R59" s="101">
        <f t="shared" si="20"/>
        <v>5000000</v>
      </c>
      <c r="S59" s="101">
        <f>SUM(S60)</f>
        <v>0</v>
      </c>
      <c r="T59" s="101">
        <f>SUM(T60)</f>
        <v>0</v>
      </c>
      <c r="U59" s="101">
        <f>SUM(U60:U61)</f>
        <v>0</v>
      </c>
      <c r="V59" s="101">
        <f>SUM(V60:V61)</f>
        <v>0</v>
      </c>
      <c r="W59" s="101">
        <f>SUM(W60:W61)</f>
        <v>0</v>
      </c>
      <c r="X59" s="101">
        <f>SUM(X60:X61)</f>
        <v>0</v>
      </c>
    </row>
    <row r="60" spans="1:24" ht="16.5" customHeight="1" hidden="1">
      <c r="A60" s="73"/>
      <c r="B60" s="73"/>
      <c r="C60" s="73"/>
      <c r="D60" s="222"/>
      <c r="E60" s="113"/>
      <c r="F60" s="114"/>
      <c r="G60" s="115"/>
      <c r="H60" s="207"/>
      <c r="I60" s="116"/>
      <c r="J60" s="116"/>
      <c r="K60" s="209"/>
      <c r="L60" s="32" t="s">
        <v>100</v>
      </c>
      <c r="M60" s="21">
        <v>5000000</v>
      </c>
      <c r="N60" s="4">
        <v>0</v>
      </c>
      <c r="O60" s="21">
        <v>1000000</v>
      </c>
      <c r="P60" s="21">
        <v>4000000</v>
      </c>
      <c r="Q60" s="21"/>
      <c r="R60" s="4">
        <f>SUM(O60:Q60)</f>
        <v>5000000</v>
      </c>
      <c r="S60" s="4"/>
      <c r="T60" s="4"/>
      <c r="U60" s="4"/>
      <c r="V60" s="4"/>
      <c r="W60" s="4"/>
      <c r="X60" s="4">
        <f>M60-N60-R60</f>
        <v>0</v>
      </c>
    </row>
    <row r="61" spans="1:24" ht="16.5" customHeight="1" hidden="1">
      <c r="A61" s="71"/>
      <c r="B61" s="71"/>
      <c r="C61" s="71"/>
      <c r="D61" s="222"/>
      <c r="E61" s="113"/>
      <c r="F61" s="114"/>
      <c r="G61" s="115"/>
      <c r="H61" s="207"/>
      <c r="I61" s="116"/>
      <c r="J61" s="116"/>
      <c r="K61" s="209"/>
      <c r="L61" s="32" t="s">
        <v>101</v>
      </c>
      <c r="M61" s="21"/>
      <c r="N61" s="21"/>
      <c r="O61" s="21"/>
      <c r="P61" s="21"/>
      <c r="Q61" s="21"/>
      <c r="R61" s="4">
        <f>SUM(O61:Q61)</f>
        <v>0</v>
      </c>
      <c r="S61" s="4"/>
      <c r="T61" s="4"/>
      <c r="U61" s="4"/>
      <c r="V61" s="4"/>
      <c r="W61" s="4"/>
      <c r="X61" s="4">
        <f>M61-N61-R61</f>
        <v>0</v>
      </c>
    </row>
    <row r="62" spans="1:24" s="72" customFormat="1" ht="14.25" customHeight="1">
      <c r="A62" s="71"/>
      <c r="B62" s="71"/>
      <c r="C62" s="71"/>
      <c r="D62" s="222"/>
      <c r="E62" s="113"/>
      <c r="F62" s="114"/>
      <c r="G62" s="115"/>
      <c r="H62" s="207"/>
      <c r="I62" s="116"/>
      <c r="J62" s="116"/>
      <c r="K62" s="209"/>
      <c r="L62" s="194" t="s">
        <v>127</v>
      </c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</row>
    <row r="63" spans="1:24" s="72" customFormat="1" ht="13.5" customHeight="1">
      <c r="A63" s="73"/>
      <c r="B63" s="73" t="s">
        <v>43</v>
      </c>
      <c r="C63" s="73"/>
      <c r="D63" s="222"/>
      <c r="E63" s="113"/>
      <c r="F63" s="114"/>
      <c r="G63" s="115"/>
      <c r="H63" s="207"/>
      <c r="I63" s="116"/>
      <c r="J63" s="116"/>
      <c r="K63" s="209"/>
      <c r="L63" s="32" t="s">
        <v>141</v>
      </c>
      <c r="M63" s="100">
        <f aca="true" t="shared" si="21" ref="M63:R63">SUM(M64:M65)</f>
        <v>0</v>
      </c>
      <c r="N63" s="100">
        <f t="shared" si="21"/>
        <v>0</v>
      </c>
      <c r="O63" s="100">
        <f t="shared" si="21"/>
        <v>-700000</v>
      </c>
      <c r="P63" s="100">
        <f t="shared" si="21"/>
        <v>700000</v>
      </c>
      <c r="Q63" s="100">
        <f t="shared" si="21"/>
        <v>0</v>
      </c>
      <c r="R63" s="100">
        <f t="shared" si="21"/>
        <v>0</v>
      </c>
      <c r="S63" s="100">
        <f>SUM(S64)</f>
        <v>0</v>
      </c>
      <c r="T63" s="100">
        <f>SUM(T64)</f>
        <v>0</v>
      </c>
      <c r="U63" s="100">
        <f>SUM(U64:U65)</f>
        <v>0</v>
      </c>
      <c r="V63" s="100">
        <f>SUM(V64:V65)</f>
        <v>0</v>
      </c>
      <c r="W63" s="100">
        <f>SUM(W64:W65)</f>
        <v>0</v>
      </c>
      <c r="X63" s="100">
        <f>SUM(X64:X65)</f>
        <v>0</v>
      </c>
    </row>
    <row r="64" spans="1:24" ht="24.75" customHeight="1" hidden="1">
      <c r="A64" s="73"/>
      <c r="B64" s="73"/>
      <c r="C64" s="73"/>
      <c r="D64" s="222"/>
      <c r="E64" s="113"/>
      <c r="F64" s="114"/>
      <c r="G64" s="115"/>
      <c r="H64" s="207"/>
      <c r="I64" s="116"/>
      <c r="J64" s="116"/>
      <c r="K64" s="209"/>
      <c r="L64" s="32" t="s">
        <v>102</v>
      </c>
      <c r="M64" s="4">
        <f aca="true" t="shared" si="22" ref="M64:Q65">M68-M60</f>
        <v>-4250000</v>
      </c>
      <c r="N64" s="4">
        <f t="shared" si="22"/>
        <v>0</v>
      </c>
      <c r="O64" s="4">
        <f t="shared" si="22"/>
        <v>-700000</v>
      </c>
      <c r="P64" s="4">
        <f t="shared" si="22"/>
        <v>700000</v>
      </c>
      <c r="Q64" s="4">
        <f t="shared" si="22"/>
        <v>-4250000</v>
      </c>
      <c r="R64" s="4">
        <f>SUM(O64:Q64)</f>
        <v>-4250000</v>
      </c>
      <c r="S64" s="4">
        <f aca="true" t="shared" si="23" ref="S64:W65">S68-S60</f>
        <v>0</v>
      </c>
      <c r="T64" s="4">
        <f t="shared" si="23"/>
        <v>0</v>
      </c>
      <c r="U64" s="4">
        <f t="shared" si="23"/>
        <v>0</v>
      </c>
      <c r="V64" s="4">
        <f t="shared" si="23"/>
        <v>0</v>
      </c>
      <c r="W64" s="4">
        <f t="shared" si="23"/>
        <v>0</v>
      </c>
      <c r="X64" s="4">
        <f>M64-N64-R64</f>
        <v>0</v>
      </c>
    </row>
    <row r="65" spans="1:24" ht="15.75" customHeight="1" hidden="1">
      <c r="A65" s="71"/>
      <c r="B65" s="71"/>
      <c r="C65" s="71"/>
      <c r="D65" s="222"/>
      <c r="E65" s="113"/>
      <c r="F65" s="114"/>
      <c r="G65" s="115"/>
      <c r="H65" s="207"/>
      <c r="I65" s="116"/>
      <c r="J65" s="116"/>
      <c r="K65" s="209"/>
      <c r="L65" s="32" t="s">
        <v>103</v>
      </c>
      <c r="M65" s="4">
        <f t="shared" si="22"/>
        <v>4250000</v>
      </c>
      <c r="N65" s="4">
        <f t="shared" si="22"/>
        <v>0</v>
      </c>
      <c r="O65" s="4">
        <f t="shared" si="22"/>
        <v>0</v>
      </c>
      <c r="P65" s="4">
        <f t="shared" si="22"/>
        <v>0</v>
      </c>
      <c r="Q65" s="4">
        <f t="shared" si="22"/>
        <v>4250000</v>
      </c>
      <c r="R65" s="4">
        <f>SUM(O65:Q65)</f>
        <v>4250000</v>
      </c>
      <c r="S65" s="4">
        <f t="shared" si="23"/>
        <v>0</v>
      </c>
      <c r="T65" s="4">
        <f t="shared" si="23"/>
        <v>0</v>
      </c>
      <c r="U65" s="4">
        <f t="shared" si="23"/>
        <v>0</v>
      </c>
      <c r="V65" s="4">
        <f t="shared" si="23"/>
        <v>0</v>
      </c>
      <c r="W65" s="4">
        <f t="shared" si="23"/>
        <v>0</v>
      </c>
      <c r="X65" s="4">
        <f>M65-N65-R65</f>
        <v>0</v>
      </c>
    </row>
    <row r="66" spans="1:24" s="72" customFormat="1" ht="14.25" customHeight="1">
      <c r="A66" s="71"/>
      <c r="B66" s="71"/>
      <c r="C66" s="71"/>
      <c r="D66" s="222"/>
      <c r="E66" s="113"/>
      <c r="F66" s="114"/>
      <c r="G66" s="115"/>
      <c r="H66" s="207"/>
      <c r="I66" s="116"/>
      <c r="J66" s="116"/>
      <c r="K66" s="209"/>
      <c r="L66" s="194" t="s">
        <v>10</v>
      </c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</row>
    <row r="67" spans="1:24" s="72" customFormat="1" ht="12.75">
      <c r="A67" s="73"/>
      <c r="B67" s="73"/>
      <c r="C67" s="73"/>
      <c r="D67" s="230"/>
      <c r="E67" s="118"/>
      <c r="F67" s="119"/>
      <c r="G67" s="120"/>
      <c r="H67" s="213"/>
      <c r="I67" s="121"/>
      <c r="J67" s="121"/>
      <c r="K67" s="210"/>
      <c r="L67" s="32" t="s">
        <v>29</v>
      </c>
      <c r="M67" s="102">
        <f aca="true" t="shared" si="24" ref="M67:X67">SUM(M68:M69)</f>
        <v>5000000</v>
      </c>
      <c r="N67" s="102">
        <f t="shared" si="24"/>
        <v>0</v>
      </c>
      <c r="O67" s="102">
        <f t="shared" si="24"/>
        <v>300000</v>
      </c>
      <c r="P67" s="102">
        <f t="shared" si="24"/>
        <v>4700000</v>
      </c>
      <c r="Q67" s="102">
        <f t="shared" si="24"/>
        <v>0</v>
      </c>
      <c r="R67" s="102">
        <f t="shared" si="24"/>
        <v>5000000</v>
      </c>
      <c r="S67" s="102">
        <f t="shared" si="24"/>
        <v>0</v>
      </c>
      <c r="T67" s="102">
        <f t="shared" si="24"/>
        <v>0</v>
      </c>
      <c r="U67" s="102">
        <f t="shared" si="24"/>
        <v>0</v>
      </c>
      <c r="V67" s="102">
        <f t="shared" si="24"/>
        <v>0</v>
      </c>
      <c r="W67" s="102">
        <f t="shared" si="24"/>
        <v>0</v>
      </c>
      <c r="X67" s="102">
        <f t="shared" si="24"/>
        <v>0</v>
      </c>
    </row>
    <row r="68" spans="1:24" ht="16.5" customHeight="1" hidden="1">
      <c r="A68" s="73"/>
      <c r="B68" s="73"/>
      <c r="C68" s="73"/>
      <c r="D68" s="112"/>
      <c r="E68" s="113"/>
      <c r="F68" s="114"/>
      <c r="G68" s="115"/>
      <c r="H68" s="116"/>
      <c r="I68" s="116"/>
      <c r="J68" s="116"/>
      <c r="K68" s="85"/>
      <c r="L68" s="32" t="s">
        <v>104</v>
      </c>
      <c r="M68" s="21">
        <v>750000</v>
      </c>
      <c r="N68" s="4">
        <v>0</v>
      </c>
      <c r="O68" s="21">
        <v>300000</v>
      </c>
      <c r="P68" s="21">
        <v>4700000</v>
      </c>
      <c r="Q68" s="21">
        <f>-Q69</f>
        <v>-4250000</v>
      </c>
      <c r="R68" s="4">
        <f>SUM(O68:Q68)</f>
        <v>750000</v>
      </c>
      <c r="S68" s="4"/>
      <c r="T68" s="4"/>
      <c r="U68" s="4"/>
      <c r="V68" s="4"/>
      <c r="W68" s="4"/>
      <c r="X68" s="4">
        <f>M68-N68-R68</f>
        <v>0</v>
      </c>
    </row>
    <row r="69" spans="1:24" ht="15" customHeight="1" hidden="1">
      <c r="A69" s="71"/>
      <c r="B69" s="71"/>
      <c r="C69" s="71"/>
      <c r="D69" s="117"/>
      <c r="E69" s="118"/>
      <c r="F69" s="119"/>
      <c r="G69" s="120"/>
      <c r="H69" s="121"/>
      <c r="I69" s="121"/>
      <c r="J69" s="121"/>
      <c r="K69" s="86"/>
      <c r="L69" s="32" t="s">
        <v>101</v>
      </c>
      <c r="M69" s="21">
        <v>4250000</v>
      </c>
      <c r="N69" s="21">
        <v>0</v>
      </c>
      <c r="O69" s="21"/>
      <c r="P69" s="21"/>
      <c r="Q69" s="21">
        <v>4250000</v>
      </c>
      <c r="R69" s="4">
        <f>SUM(O69:Q69)</f>
        <v>4250000</v>
      </c>
      <c r="S69" s="4"/>
      <c r="T69" s="4"/>
      <c r="U69" s="4"/>
      <c r="V69" s="4"/>
      <c r="W69" s="4"/>
      <c r="X69" s="4">
        <f>M69-N69-R69</f>
        <v>0</v>
      </c>
    </row>
    <row r="70" spans="1:24" s="72" customFormat="1" ht="15" customHeight="1" hidden="1">
      <c r="A70" s="71"/>
      <c r="B70" s="71"/>
      <c r="C70" s="71"/>
      <c r="D70" s="231">
        <v>6</v>
      </c>
      <c r="E70" s="232" t="s">
        <v>65</v>
      </c>
      <c r="F70" s="215" t="s">
        <v>66</v>
      </c>
      <c r="G70" s="216" t="s">
        <v>67</v>
      </c>
      <c r="H70" s="206" t="s">
        <v>119</v>
      </c>
      <c r="I70" s="211">
        <v>2008</v>
      </c>
      <c r="J70" s="211">
        <v>2010</v>
      </c>
      <c r="K70" s="208" t="s">
        <v>136</v>
      </c>
      <c r="L70" s="67"/>
      <c r="M70" s="194" t="s">
        <v>9</v>
      </c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</row>
    <row r="71" spans="1:24" s="72" customFormat="1" ht="16.5" hidden="1">
      <c r="A71" s="73"/>
      <c r="B71" s="73"/>
      <c r="C71" s="73"/>
      <c r="D71" s="231"/>
      <c r="E71" s="232"/>
      <c r="F71" s="215"/>
      <c r="G71" s="216"/>
      <c r="H71" s="207"/>
      <c r="I71" s="212"/>
      <c r="J71" s="212"/>
      <c r="K71" s="209"/>
      <c r="L71" s="32" t="s">
        <v>28</v>
      </c>
      <c r="M71" s="101">
        <f aca="true" t="shared" si="25" ref="M71:R71">SUM(M72:M73)</f>
        <v>1150000</v>
      </c>
      <c r="N71" s="101">
        <f t="shared" si="25"/>
        <v>0</v>
      </c>
      <c r="O71" s="101">
        <f t="shared" si="25"/>
        <v>150000</v>
      </c>
      <c r="P71" s="101">
        <f t="shared" si="25"/>
        <v>1000000</v>
      </c>
      <c r="Q71" s="101">
        <f t="shared" si="25"/>
        <v>0</v>
      </c>
      <c r="R71" s="101">
        <f t="shared" si="25"/>
        <v>1150000</v>
      </c>
      <c r="S71" s="101">
        <f>SUM(S72)</f>
        <v>0</v>
      </c>
      <c r="T71" s="101">
        <f>SUM(T72)</f>
        <v>0</v>
      </c>
      <c r="U71" s="101">
        <f>SUM(U72:U73)</f>
        <v>0</v>
      </c>
      <c r="V71" s="101">
        <f>SUM(V72:V73)</f>
        <v>0</v>
      </c>
      <c r="W71" s="101">
        <f>SUM(W72:W73)</f>
        <v>0</v>
      </c>
      <c r="X71" s="101">
        <f>SUM(X72:X73)</f>
        <v>0</v>
      </c>
    </row>
    <row r="72" spans="1:24" ht="16.5" customHeight="1" hidden="1">
      <c r="A72" s="73"/>
      <c r="B72" s="73"/>
      <c r="C72" s="73"/>
      <c r="D72" s="231"/>
      <c r="E72" s="232"/>
      <c r="F72" s="215"/>
      <c r="G72" s="216"/>
      <c r="H72" s="207"/>
      <c r="I72" s="212"/>
      <c r="J72" s="212"/>
      <c r="K72" s="209"/>
      <c r="L72" s="32" t="s">
        <v>100</v>
      </c>
      <c r="M72" s="21">
        <v>1150000</v>
      </c>
      <c r="N72" s="4">
        <v>0</v>
      </c>
      <c r="O72" s="21">
        <v>150000</v>
      </c>
      <c r="P72" s="21">
        <v>1000000</v>
      </c>
      <c r="Q72" s="21">
        <v>0</v>
      </c>
      <c r="R72" s="4">
        <f>SUM(O72:Q72)</f>
        <v>1150000</v>
      </c>
      <c r="S72" s="4"/>
      <c r="T72" s="4"/>
      <c r="U72" s="4"/>
      <c r="V72" s="4"/>
      <c r="W72" s="4"/>
      <c r="X72" s="4">
        <f>M72-N72-R72</f>
        <v>0</v>
      </c>
    </row>
    <row r="73" spans="1:24" ht="16.5" customHeight="1" hidden="1">
      <c r="A73" s="71"/>
      <c r="B73" s="71"/>
      <c r="C73" s="71"/>
      <c r="D73" s="231"/>
      <c r="E73" s="232"/>
      <c r="F73" s="215"/>
      <c r="G73" s="216"/>
      <c r="H73" s="207"/>
      <c r="I73" s="212"/>
      <c r="J73" s="212"/>
      <c r="K73" s="209"/>
      <c r="L73" s="32" t="s">
        <v>101</v>
      </c>
      <c r="M73" s="21"/>
      <c r="N73" s="21"/>
      <c r="O73" s="21"/>
      <c r="P73" s="21"/>
      <c r="Q73" s="21"/>
      <c r="R73" s="4">
        <f>SUM(O73:Q73)</f>
        <v>0</v>
      </c>
      <c r="S73" s="4"/>
      <c r="T73" s="4"/>
      <c r="U73" s="4"/>
      <c r="V73" s="4"/>
      <c r="W73" s="4"/>
      <c r="X73" s="4">
        <f>M73-N73-R73</f>
        <v>0</v>
      </c>
    </row>
    <row r="74" spans="1:24" s="72" customFormat="1" ht="14.25" customHeight="1" hidden="1">
      <c r="A74" s="71"/>
      <c r="B74" s="71"/>
      <c r="C74" s="71"/>
      <c r="D74" s="231"/>
      <c r="E74" s="232"/>
      <c r="F74" s="215"/>
      <c r="G74" s="216"/>
      <c r="H74" s="207"/>
      <c r="I74" s="212"/>
      <c r="J74" s="212"/>
      <c r="K74" s="209"/>
      <c r="L74" s="194" t="s">
        <v>127</v>
      </c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</row>
    <row r="75" spans="1:24" s="72" customFormat="1" ht="16.5" customHeight="1" hidden="1">
      <c r="A75" s="73"/>
      <c r="B75" s="73" t="s">
        <v>43</v>
      </c>
      <c r="C75" s="73"/>
      <c r="D75" s="231"/>
      <c r="E75" s="232"/>
      <c r="F75" s="215"/>
      <c r="G75" s="216"/>
      <c r="H75" s="207"/>
      <c r="I75" s="212"/>
      <c r="J75" s="212"/>
      <c r="K75" s="209"/>
      <c r="L75" s="32" t="s">
        <v>69</v>
      </c>
      <c r="M75" s="100">
        <f aca="true" t="shared" si="26" ref="M75:R75">SUM(M76:M77)</f>
        <v>0</v>
      </c>
      <c r="N75" s="100">
        <f t="shared" si="26"/>
        <v>0</v>
      </c>
      <c r="O75" s="100">
        <f t="shared" si="26"/>
        <v>0</v>
      </c>
      <c r="P75" s="100">
        <f t="shared" si="26"/>
        <v>0</v>
      </c>
      <c r="Q75" s="100">
        <f t="shared" si="26"/>
        <v>0</v>
      </c>
      <c r="R75" s="100">
        <f t="shared" si="26"/>
        <v>0</v>
      </c>
      <c r="S75" s="100">
        <f>SUM(S76)</f>
        <v>0</v>
      </c>
      <c r="T75" s="100">
        <f>SUM(T76)</f>
        <v>0</v>
      </c>
      <c r="U75" s="100">
        <f>SUM(U76:U77)</f>
        <v>0</v>
      </c>
      <c r="V75" s="100">
        <f>SUM(V76:V77)</f>
        <v>0</v>
      </c>
      <c r="W75" s="100">
        <f>SUM(W76:W77)</f>
        <v>0</v>
      </c>
      <c r="X75" s="100">
        <f>SUM(X76:X77)</f>
        <v>0</v>
      </c>
    </row>
    <row r="76" spans="1:24" ht="24.75" customHeight="1" hidden="1">
      <c r="A76" s="73"/>
      <c r="B76" s="73"/>
      <c r="C76" s="73"/>
      <c r="D76" s="231"/>
      <c r="E76" s="232"/>
      <c r="F76" s="215"/>
      <c r="G76" s="216"/>
      <c r="H76" s="207"/>
      <c r="I76" s="212"/>
      <c r="J76" s="212"/>
      <c r="K76" s="209"/>
      <c r="L76" s="32" t="s">
        <v>102</v>
      </c>
      <c r="M76" s="4">
        <f aca="true" t="shared" si="27" ref="M76:Q77">M80-M72</f>
        <v>0</v>
      </c>
      <c r="N76" s="4">
        <f t="shared" si="27"/>
        <v>0</v>
      </c>
      <c r="O76" s="4">
        <f t="shared" si="27"/>
        <v>0</v>
      </c>
      <c r="P76" s="4">
        <f t="shared" si="27"/>
        <v>0</v>
      </c>
      <c r="Q76" s="4">
        <f t="shared" si="27"/>
        <v>0</v>
      </c>
      <c r="R76" s="4">
        <f>SUM(O76:Q76)</f>
        <v>0</v>
      </c>
      <c r="S76" s="4">
        <f aca="true" t="shared" si="28" ref="S76:W77">S80-S72</f>
        <v>0</v>
      </c>
      <c r="T76" s="4">
        <f t="shared" si="28"/>
        <v>0</v>
      </c>
      <c r="U76" s="4">
        <f t="shared" si="28"/>
        <v>0</v>
      </c>
      <c r="V76" s="4">
        <f t="shared" si="28"/>
        <v>0</v>
      </c>
      <c r="W76" s="4">
        <f t="shared" si="28"/>
        <v>0</v>
      </c>
      <c r="X76" s="4">
        <f>M76-N76-R76</f>
        <v>0</v>
      </c>
    </row>
    <row r="77" spans="1:24" ht="11.25" customHeight="1" hidden="1">
      <c r="A77" s="71"/>
      <c r="B77" s="71"/>
      <c r="C77" s="71"/>
      <c r="D77" s="231"/>
      <c r="E77" s="232"/>
      <c r="F77" s="215"/>
      <c r="G77" s="216"/>
      <c r="H77" s="207"/>
      <c r="I77" s="212"/>
      <c r="J77" s="212"/>
      <c r="K77" s="209"/>
      <c r="L77" s="32" t="s">
        <v>103</v>
      </c>
      <c r="M77" s="4">
        <f t="shared" si="27"/>
        <v>0</v>
      </c>
      <c r="N77" s="4">
        <f t="shared" si="27"/>
        <v>0</v>
      </c>
      <c r="O77" s="4">
        <f t="shared" si="27"/>
        <v>0</v>
      </c>
      <c r="P77" s="4">
        <f t="shared" si="27"/>
        <v>0</v>
      </c>
      <c r="Q77" s="4">
        <f t="shared" si="27"/>
        <v>0</v>
      </c>
      <c r="R77" s="4">
        <f>SUM(O77:Q77)</f>
        <v>0</v>
      </c>
      <c r="S77" s="4">
        <f t="shared" si="28"/>
        <v>0</v>
      </c>
      <c r="T77" s="4">
        <f t="shared" si="28"/>
        <v>0</v>
      </c>
      <c r="U77" s="4">
        <f t="shared" si="28"/>
        <v>0</v>
      </c>
      <c r="V77" s="4">
        <f t="shared" si="28"/>
        <v>0</v>
      </c>
      <c r="W77" s="4">
        <f t="shared" si="28"/>
        <v>0</v>
      </c>
      <c r="X77" s="4">
        <f>M77-N77-R77</f>
        <v>0</v>
      </c>
    </row>
    <row r="78" spans="1:24" s="72" customFormat="1" ht="14.25" customHeight="1" hidden="1">
      <c r="A78" s="71"/>
      <c r="B78" s="71"/>
      <c r="C78" s="71"/>
      <c r="D78" s="231"/>
      <c r="E78" s="232"/>
      <c r="F78" s="215"/>
      <c r="G78" s="216"/>
      <c r="H78" s="207"/>
      <c r="I78" s="212"/>
      <c r="J78" s="212"/>
      <c r="K78" s="209"/>
      <c r="L78" s="194" t="s">
        <v>10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</row>
    <row r="79" spans="1:24" s="72" customFormat="1" ht="16.5" customHeight="1" hidden="1">
      <c r="A79" s="73"/>
      <c r="B79" s="73"/>
      <c r="C79" s="73"/>
      <c r="D79" s="231"/>
      <c r="E79" s="232"/>
      <c r="F79" s="215"/>
      <c r="G79" s="216"/>
      <c r="H79" s="207"/>
      <c r="I79" s="212"/>
      <c r="J79" s="212"/>
      <c r="K79" s="209"/>
      <c r="L79" s="32" t="s">
        <v>28</v>
      </c>
      <c r="M79" s="102">
        <f aca="true" t="shared" si="29" ref="M79:X79">SUM(M80:M81)</f>
        <v>1150000</v>
      </c>
      <c r="N79" s="102">
        <f t="shared" si="29"/>
        <v>0</v>
      </c>
      <c r="O79" s="102">
        <f t="shared" si="29"/>
        <v>150000</v>
      </c>
      <c r="P79" s="102">
        <f t="shared" si="29"/>
        <v>1000000</v>
      </c>
      <c r="Q79" s="102">
        <f t="shared" si="29"/>
        <v>0</v>
      </c>
      <c r="R79" s="102">
        <f t="shared" si="29"/>
        <v>1150000</v>
      </c>
      <c r="S79" s="102">
        <f t="shared" si="29"/>
        <v>0</v>
      </c>
      <c r="T79" s="102">
        <f t="shared" si="29"/>
        <v>0</v>
      </c>
      <c r="U79" s="102">
        <f t="shared" si="29"/>
        <v>0</v>
      </c>
      <c r="V79" s="102">
        <f t="shared" si="29"/>
        <v>0</v>
      </c>
      <c r="W79" s="102">
        <f t="shared" si="29"/>
        <v>0</v>
      </c>
      <c r="X79" s="102">
        <f t="shared" si="29"/>
        <v>0</v>
      </c>
    </row>
    <row r="80" spans="1:24" ht="16.5" customHeight="1" hidden="1">
      <c r="A80" s="73"/>
      <c r="B80" s="73"/>
      <c r="C80" s="73"/>
      <c r="D80" s="231"/>
      <c r="E80" s="232"/>
      <c r="F80" s="215"/>
      <c r="G80" s="216"/>
      <c r="H80" s="207"/>
      <c r="I80" s="212"/>
      <c r="J80" s="212"/>
      <c r="K80" s="209"/>
      <c r="L80" s="32" t="s">
        <v>104</v>
      </c>
      <c r="M80" s="21">
        <v>1150000</v>
      </c>
      <c r="N80" s="4">
        <v>0</v>
      </c>
      <c r="O80" s="21">
        <v>150000</v>
      </c>
      <c r="P80" s="21">
        <v>1000000</v>
      </c>
      <c r="Q80" s="21">
        <v>0</v>
      </c>
      <c r="R80" s="4">
        <f>SUM(O80:Q80)</f>
        <v>1150000</v>
      </c>
      <c r="S80" s="4"/>
      <c r="T80" s="4"/>
      <c r="U80" s="4"/>
      <c r="V80" s="4"/>
      <c r="W80" s="4"/>
      <c r="X80" s="4">
        <f>M80-N80-R80</f>
        <v>0</v>
      </c>
    </row>
    <row r="81" spans="1:24" ht="15" customHeight="1" hidden="1">
      <c r="A81" s="71"/>
      <c r="B81" s="71"/>
      <c r="C81" s="71"/>
      <c r="D81" s="231"/>
      <c r="E81" s="232"/>
      <c r="F81" s="215"/>
      <c r="G81" s="216"/>
      <c r="H81" s="213"/>
      <c r="I81" s="214"/>
      <c r="J81" s="214"/>
      <c r="K81" s="210"/>
      <c r="L81" s="32" t="s">
        <v>101</v>
      </c>
      <c r="M81" s="21"/>
      <c r="N81" s="21"/>
      <c r="O81" s="21"/>
      <c r="P81" s="21"/>
      <c r="Q81" s="21"/>
      <c r="R81" s="4">
        <f>SUM(O81:Q81)</f>
        <v>0</v>
      </c>
      <c r="S81" s="4"/>
      <c r="T81" s="4"/>
      <c r="U81" s="4"/>
      <c r="V81" s="4"/>
      <c r="W81" s="4"/>
      <c r="X81" s="4">
        <f>M81-N81-R81</f>
        <v>0</v>
      </c>
    </row>
    <row r="82" spans="1:24" s="72" customFormat="1" ht="15" customHeight="1" hidden="1">
      <c r="A82" s="71"/>
      <c r="B82" s="71"/>
      <c r="C82" s="71"/>
      <c r="D82" s="231">
        <v>7</v>
      </c>
      <c r="E82" s="232" t="s">
        <v>65</v>
      </c>
      <c r="F82" s="215" t="s">
        <v>66</v>
      </c>
      <c r="G82" s="216" t="s">
        <v>67</v>
      </c>
      <c r="H82" s="206" t="s">
        <v>120</v>
      </c>
      <c r="I82" s="211">
        <v>2008</v>
      </c>
      <c r="J82" s="211">
        <v>2009</v>
      </c>
      <c r="K82" s="208" t="s">
        <v>136</v>
      </c>
      <c r="L82" s="67"/>
      <c r="M82" s="194" t="s">
        <v>9</v>
      </c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</row>
    <row r="83" spans="1:24" s="72" customFormat="1" ht="16.5" hidden="1">
      <c r="A83" s="73"/>
      <c r="B83" s="73"/>
      <c r="C83" s="73"/>
      <c r="D83" s="231"/>
      <c r="E83" s="232"/>
      <c r="F83" s="215"/>
      <c r="G83" s="216"/>
      <c r="H83" s="207"/>
      <c r="I83" s="212"/>
      <c r="J83" s="212"/>
      <c r="K83" s="209"/>
      <c r="L83" s="32" t="s">
        <v>28</v>
      </c>
      <c r="M83" s="101">
        <f aca="true" t="shared" si="30" ref="M83:R83">SUM(M84:M85)</f>
        <v>300000</v>
      </c>
      <c r="N83" s="101">
        <f t="shared" si="30"/>
        <v>0</v>
      </c>
      <c r="O83" s="101">
        <f t="shared" si="30"/>
        <v>70000</v>
      </c>
      <c r="P83" s="101">
        <f t="shared" si="30"/>
        <v>230000</v>
      </c>
      <c r="Q83" s="101">
        <f t="shared" si="30"/>
        <v>0</v>
      </c>
      <c r="R83" s="101">
        <f t="shared" si="30"/>
        <v>300000</v>
      </c>
      <c r="S83" s="101">
        <f>SUM(S84)</f>
        <v>0</v>
      </c>
      <c r="T83" s="101">
        <f>SUM(T84)</f>
        <v>0</v>
      </c>
      <c r="U83" s="101">
        <f>SUM(U84:U85)</f>
        <v>0</v>
      </c>
      <c r="V83" s="101">
        <f>SUM(V84:V85)</f>
        <v>0</v>
      </c>
      <c r="W83" s="101">
        <f>SUM(W84:W85)</f>
        <v>0</v>
      </c>
      <c r="X83" s="101">
        <f>SUM(X84:X85)</f>
        <v>0</v>
      </c>
    </row>
    <row r="84" spans="1:24" ht="16.5" customHeight="1" hidden="1">
      <c r="A84" s="73"/>
      <c r="B84" s="73"/>
      <c r="C84" s="73"/>
      <c r="D84" s="231"/>
      <c r="E84" s="232"/>
      <c r="F84" s="215"/>
      <c r="G84" s="216"/>
      <c r="H84" s="207"/>
      <c r="I84" s="212"/>
      <c r="J84" s="212"/>
      <c r="K84" s="209"/>
      <c r="L84" s="32" t="s">
        <v>100</v>
      </c>
      <c r="M84" s="21">
        <v>300000</v>
      </c>
      <c r="N84" s="4">
        <v>0</v>
      </c>
      <c r="O84" s="21">
        <v>70000</v>
      </c>
      <c r="P84" s="21">
        <v>230000</v>
      </c>
      <c r="Q84" s="21"/>
      <c r="R84" s="4">
        <f>SUM(O84:Q84)</f>
        <v>300000</v>
      </c>
      <c r="S84" s="4"/>
      <c r="T84" s="4"/>
      <c r="U84" s="4"/>
      <c r="V84" s="4"/>
      <c r="W84" s="4"/>
      <c r="X84" s="4">
        <f>M84-N84-R84</f>
        <v>0</v>
      </c>
    </row>
    <row r="85" spans="1:24" ht="16.5" customHeight="1" hidden="1">
      <c r="A85" s="71"/>
      <c r="B85" s="71"/>
      <c r="C85" s="71"/>
      <c r="D85" s="231"/>
      <c r="E85" s="232"/>
      <c r="F85" s="215"/>
      <c r="G85" s="216"/>
      <c r="H85" s="207"/>
      <c r="I85" s="212"/>
      <c r="J85" s="212"/>
      <c r="K85" s="209"/>
      <c r="L85" s="32" t="s">
        <v>101</v>
      </c>
      <c r="M85" s="21"/>
      <c r="N85" s="21"/>
      <c r="O85" s="21"/>
      <c r="P85" s="21"/>
      <c r="Q85" s="21"/>
      <c r="R85" s="4">
        <f>SUM(O85:Q85)</f>
        <v>0</v>
      </c>
      <c r="S85" s="4"/>
      <c r="T85" s="4"/>
      <c r="U85" s="4"/>
      <c r="V85" s="4"/>
      <c r="W85" s="4"/>
      <c r="X85" s="4">
        <f>M85-N85-R85</f>
        <v>0</v>
      </c>
    </row>
    <row r="86" spans="1:24" s="72" customFormat="1" ht="14.25" customHeight="1" hidden="1">
      <c r="A86" s="71"/>
      <c r="B86" s="71"/>
      <c r="C86" s="71"/>
      <c r="D86" s="231"/>
      <c r="E86" s="232"/>
      <c r="F86" s="215"/>
      <c r="G86" s="216"/>
      <c r="H86" s="207"/>
      <c r="I86" s="212"/>
      <c r="J86" s="212"/>
      <c r="K86" s="209"/>
      <c r="L86" s="194" t="s">
        <v>127</v>
      </c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</row>
    <row r="87" spans="1:24" s="72" customFormat="1" ht="16.5" customHeight="1" hidden="1">
      <c r="A87" s="73"/>
      <c r="B87" s="73" t="s">
        <v>43</v>
      </c>
      <c r="C87" s="73"/>
      <c r="D87" s="231"/>
      <c r="E87" s="232"/>
      <c r="F87" s="215"/>
      <c r="G87" s="216"/>
      <c r="H87" s="207"/>
      <c r="I87" s="212"/>
      <c r="J87" s="212"/>
      <c r="K87" s="209"/>
      <c r="L87" s="32" t="s">
        <v>69</v>
      </c>
      <c r="M87" s="100">
        <f aca="true" t="shared" si="31" ref="M87:R87">SUM(M88:M89)</f>
        <v>0</v>
      </c>
      <c r="N87" s="100">
        <f t="shared" si="31"/>
        <v>0</v>
      </c>
      <c r="O87" s="100">
        <f t="shared" si="31"/>
        <v>0</v>
      </c>
      <c r="P87" s="100">
        <f t="shared" si="31"/>
        <v>0</v>
      </c>
      <c r="Q87" s="100">
        <f t="shared" si="31"/>
        <v>0</v>
      </c>
      <c r="R87" s="100">
        <f t="shared" si="31"/>
        <v>0</v>
      </c>
      <c r="S87" s="100">
        <f>SUM(S88)</f>
        <v>0</v>
      </c>
      <c r="T87" s="100">
        <f>SUM(T88)</f>
        <v>0</v>
      </c>
      <c r="U87" s="100">
        <f>SUM(U88:U89)</f>
        <v>0</v>
      </c>
      <c r="V87" s="100">
        <f>SUM(V88:V89)</f>
        <v>0</v>
      </c>
      <c r="W87" s="100">
        <f>SUM(W88:W89)</f>
        <v>0</v>
      </c>
      <c r="X87" s="100">
        <f>SUM(X88:X89)</f>
        <v>0</v>
      </c>
    </row>
    <row r="88" spans="1:24" ht="24.75" customHeight="1" hidden="1">
      <c r="A88" s="73"/>
      <c r="B88" s="73"/>
      <c r="C88" s="73"/>
      <c r="D88" s="231"/>
      <c r="E88" s="232"/>
      <c r="F88" s="215"/>
      <c r="G88" s="216"/>
      <c r="H88" s="207"/>
      <c r="I88" s="212"/>
      <c r="J88" s="212"/>
      <c r="K88" s="209"/>
      <c r="L88" s="32" t="s">
        <v>102</v>
      </c>
      <c r="M88" s="4">
        <f aca="true" t="shared" si="32" ref="M88:Q89">M92-M84</f>
        <v>0</v>
      </c>
      <c r="N88" s="4">
        <f t="shared" si="32"/>
        <v>0</v>
      </c>
      <c r="O88" s="4">
        <f t="shared" si="32"/>
        <v>0</v>
      </c>
      <c r="P88" s="4">
        <f t="shared" si="32"/>
        <v>0</v>
      </c>
      <c r="Q88" s="4">
        <f t="shared" si="32"/>
        <v>0</v>
      </c>
      <c r="R88" s="4">
        <f>SUM(O88:Q88)</f>
        <v>0</v>
      </c>
      <c r="S88" s="4">
        <f aca="true" t="shared" si="33" ref="S88:W89">S92-S84</f>
        <v>0</v>
      </c>
      <c r="T88" s="4">
        <f t="shared" si="33"/>
        <v>0</v>
      </c>
      <c r="U88" s="4">
        <f t="shared" si="33"/>
        <v>0</v>
      </c>
      <c r="V88" s="4">
        <f t="shared" si="33"/>
        <v>0</v>
      </c>
      <c r="W88" s="4">
        <f t="shared" si="33"/>
        <v>0</v>
      </c>
      <c r="X88" s="4">
        <f>M88-N88-R88</f>
        <v>0</v>
      </c>
    </row>
    <row r="89" spans="1:24" ht="11.25" customHeight="1" hidden="1">
      <c r="A89" s="71"/>
      <c r="B89" s="71"/>
      <c r="C89" s="71"/>
      <c r="D89" s="231"/>
      <c r="E89" s="232"/>
      <c r="F89" s="215"/>
      <c r="G89" s="216"/>
      <c r="H89" s="207"/>
      <c r="I89" s="212"/>
      <c r="J89" s="212"/>
      <c r="K89" s="209"/>
      <c r="L89" s="32" t="s">
        <v>103</v>
      </c>
      <c r="M89" s="4">
        <f t="shared" si="32"/>
        <v>0</v>
      </c>
      <c r="N89" s="4">
        <f t="shared" si="32"/>
        <v>0</v>
      </c>
      <c r="O89" s="4">
        <f t="shared" si="32"/>
        <v>0</v>
      </c>
      <c r="P89" s="4">
        <f t="shared" si="32"/>
        <v>0</v>
      </c>
      <c r="Q89" s="4">
        <f t="shared" si="32"/>
        <v>0</v>
      </c>
      <c r="R89" s="4">
        <f>SUM(O89:Q89)</f>
        <v>0</v>
      </c>
      <c r="S89" s="4">
        <f t="shared" si="33"/>
        <v>0</v>
      </c>
      <c r="T89" s="4">
        <f t="shared" si="33"/>
        <v>0</v>
      </c>
      <c r="U89" s="4">
        <f t="shared" si="33"/>
        <v>0</v>
      </c>
      <c r="V89" s="4">
        <f t="shared" si="33"/>
        <v>0</v>
      </c>
      <c r="W89" s="4">
        <f t="shared" si="33"/>
        <v>0</v>
      </c>
      <c r="X89" s="4">
        <f>M89-N89-R89</f>
        <v>0</v>
      </c>
    </row>
    <row r="90" spans="1:24" s="72" customFormat="1" ht="14.25" customHeight="1" hidden="1">
      <c r="A90" s="71"/>
      <c r="B90" s="71"/>
      <c r="C90" s="71"/>
      <c r="D90" s="231"/>
      <c r="E90" s="232"/>
      <c r="F90" s="215"/>
      <c r="G90" s="216"/>
      <c r="H90" s="207"/>
      <c r="I90" s="212"/>
      <c r="J90" s="212"/>
      <c r="K90" s="209"/>
      <c r="L90" s="194" t="s">
        <v>10</v>
      </c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</row>
    <row r="91" spans="1:24" s="72" customFormat="1" ht="16.5" customHeight="1" hidden="1">
      <c r="A91" s="73"/>
      <c r="B91" s="73"/>
      <c r="C91" s="73"/>
      <c r="D91" s="231"/>
      <c r="E91" s="232"/>
      <c r="F91" s="215"/>
      <c r="G91" s="216"/>
      <c r="H91" s="207"/>
      <c r="I91" s="212"/>
      <c r="J91" s="212"/>
      <c r="K91" s="209"/>
      <c r="L91" s="32" t="s">
        <v>28</v>
      </c>
      <c r="M91" s="102">
        <f aca="true" t="shared" si="34" ref="M91:X91">SUM(M92:M93)</f>
        <v>300000</v>
      </c>
      <c r="N91" s="102">
        <f t="shared" si="34"/>
        <v>0</v>
      </c>
      <c r="O91" s="102">
        <f t="shared" si="34"/>
        <v>70000</v>
      </c>
      <c r="P91" s="102">
        <f t="shared" si="34"/>
        <v>230000</v>
      </c>
      <c r="Q91" s="102">
        <f t="shared" si="34"/>
        <v>0</v>
      </c>
      <c r="R91" s="102">
        <f t="shared" si="34"/>
        <v>300000</v>
      </c>
      <c r="S91" s="102">
        <f t="shared" si="34"/>
        <v>0</v>
      </c>
      <c r="T91" s="102">
        <f t="shared" si="34"/>
        <v>0</v>
      </c>
      <c r="U91" s="102">
        <f t="shared" si="34"/>
        <v>0</v>
      </c>
      <c r="V91" s="102">
        <f t="shared" si="34"/>
        <v>0</v>
      </c>
      <c r="W91" s="102">
        <f t="shared" si="34"/>
        <v>0</v>
      </c>
      <c r="X91" s="102">
        <f t="shared" si="34"/>
        <v>0</v>
      </c>
    </row>
    <row r="92" spans="1:24" ht="16.5" customHeight="1" hidden="1">
      <c r="A92" s="73"/>
      <c r="B92" s="73"/>
      <c r="C92" s="73"/>
      <c r="D92" s="231"/>
      <c r="E92" s="232"/>
      <c r="F92" s="215"/>
      <c r="G92" s="216"/>
      <c r="H92" s="207"/>
      <c r="I92" s="212"/>
      <c r="J92" s="212"/>
      <c r="K92" s="209"/>
      <c r="L92" s="32" t="s">
        <v>104</v>
      </c>
      <c r="M92" s="21">
        <v>300000</v>
      </c>
      <c r="N92" s="4">
        <v>0</v>
      </c>
      <c r="O92" s="21">
        <v>70000</v>
      </c>
      <c r="P92" s="21">
        <v>230000</v>
      </c>
      <c r="Q92" s="21"/>
      <c r="R92" s="4">
        <f>SUM(O92:Q92)</f>
        <v>300000</v>
      </c>
      <c r="S92" s="4"/>
      <c r="T92" s="4"/>
      <c r="U92" s="4"/>
      <c r="V92" s="4"/>
      <c r="W92" s="4"/>
      <c r="X92" s="4">
        <f>M92-N92-R92</f>
        <v>0</v>
      </c>
    </row>
    <row r="93" spans="1:24" ht="15" customHeight="1" hidden="1">
      <c r="A93" s="71"/>
      <c r="B93" s="71"/>
      <c r="C93" s="71"/>
      <c r="D93" s="231"/>
      <c r="E93" s="232"/>
      <c r="F93" s="215"/>
      <c r="G93" s="216"/>
      <c r="H93" s="213"/>
      <c r="I93" s="214"/>
      <c r="J93" s="214"/>
      <c r="K93" s="210"/>
      <c r="L93" s="32" t="s">
        <v>101</v>
      </c>
      <c r="M93" s="21"/>
      <c r="N93" s="21"/>
      <c r="O93" s="21"/>
      <c r="P93" s="21"/>
      <c r="Q93" s="21"/>
      <c r="R93" s="4">
        <f>SUM(O93:Q93)</f>
        <v>0</v>
      </c>
      <c r="S93" s="4"/>
      <c r="T93" s="4"/>
      <c r="U93" s="4"/>
      <c r="V93" s="4"/>
      <c r="W93" s="4"/>
      <c r="X93" s="4">
        <f>M93-N93-R93</f>
        <v>0</v>
      </c>
    </row>
    <row r="94" spans="1:24" s="72" customFormat="1" ht="15" customHeight="1" hidden="1">
      <c r="A94" s="71"/>
      <c r="B94" s="71"/>
      <c r="C94" s="71"/>
      <c r="D94" s="221">
        <v>8</v>
      </c>
      <c r="E94" s="82" t="s">
        <v>65</v>
      </c>
      <c r="F94" s="83" t="s">
        <v>66</v>
      </c>
      <c r="G94" s="84" t="s">
        <v>67</v>
      </c>
      <c r="H94" s="206" t="s">
        <v>137</v>
      </c>
      <c r="I94" s="211">
        <v>2008</v>
      </c>
      <c r="J94" s="211">
        <v>2009</v>
      </c>
      <c r="K94" s="208" t="s">
        <v>136</v>
      </c>
      <c r="L94" s="67"/>
      <c r="M94" s="194" t="s">
        <v>9</v>
      </c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</row>
    <row r="95" spans="1:24" s="72" customFormat="1" ht="16.5" hidden="1">
      <c r="A95" s="73"/>
      <c r="B95" s="73"/>
      <c r="C95" s="73"/>
      <c r="D95" s="222"/>
      <c r="E95" s="82"/>
      <c r="F95" s="83"/>
      <c r="G95" s="84"/>
      <c r="H95" s="207"/>
      <c r="I95" s="212"/>
      <c r="J95" s="212"/>
      <c r="K95" s="209"/>
      <c r="L95" s="32" t="s">
        <v>28</v>
      </c>
      <c r="M95" s="101">
        <f aca="true" t="shared" si="35" ref="M95:R95">SUM(M96:M97)</f>
        <v>1000000</v>
      </c>
      <c r="N95" s="101">
        <f t="shared" si="35"/>
        <v>0</v>
      </c>
      <c r="O95" s="101">
        <f t="shared" si="35"/>
        <v>100000</v>
      </c>
      <c r="P95" s="101">
        <f t="shared" si="35"/>
        <v>900000</v>
      </c>
      <c r="Q95" s="101">
        <f t="shared" si="35"/>
        <v>0</v>
      </c>
      <c r="R95" s="101">
        <f t="shared" si="35"/>
        <v>1000000</v>
      </c>
      <c r="S95" s="101">
        <f>SUM(S96)</f>
        <v>0</v>
      </c>
      <c r="T95" s="101">
        <f>SUM(T96)</f>
        <v>0</v>
      </c>
      <c r="U95" s="101">
        <f>SUM(U96:U97)</f>
        <v>0</v>
      </c>
      <c r="V95" s="101">
        <f>SUM(V96:V97)</f>
        <v>0</v>
      </c>
      <c r="W95" s="101">
        <f>SUM(W96:W97)</f>
        <v>0</v>
      </c>
      <c r="X95" s="101">
        <f>SUM(X96:X97)</f>
        <v>0</v>
      </c>
    </row>
    <row r="96" spans="1:24" ht="16.5" customHeight="1" hidden="1">
      <c r="A96" s="73"/>
      <c r="B96" s="73"/>
      <c r="C96" s="73"/>
      <c r="D96" s="222"/>
      <c r="E96" s="82"/>
      <c r="F96" s="83"/>
      <c r="G96" s="84"/>
      <c r="H96" s="207"/>
      <c r="I96" s="212"/>
      <c r="J96" s="212"/>
      <c r="K96" s="209"/>
      <c r="L96" s="32" t="s">
        <v>100</v>
      </c>
      <c r="M96" s="21">
        <v>1000000</v>
      </c>
      <c r="N96" s="4">
        <v>0</v>
      </c>
      <c r="O96" s="21">
        <v>100000</v>
      </c>
      <c r="P96" s="21">
        <v>900000</v>
      </c>
      <c r="Q96" s="21"/>
      <c r="R96" s="4">
        <f>SUM(O96:Q96)</f>
        <v>1000000</v>
      </c>
      <c r="S96" s="4"/>
      <c r="T96" s="4"/>
      <c r="U96" s="4"/>
      <c r="V96" s="4"/>
      <c r="W96" s="4"/>
      <c r="X96" s="4">
        <f>M96-N96-R96</f>
        <v>0</v>
      </c>
    </row>
    <row r="97" spans="1:24" ht="16.5" customHeight="1" hidden="1">
      <c r="A97" s="71"/>
      <c r="B97" s="71"/>
      <c r="C97" s="71"/>
      <c r="D97" s="222"/>
      <c r="E97" s="82"/>
      <c r="F97" s="83"/>
      <c r="G97" s="84"/>
      <c r="H97" s="207"/>
      <c r="I97" s="212"/>
      <c r="J97" s="212"/>
      <c r="K97" s="209"/>
      <c r="L97" s="32" t="s">
        <v>101</v>
      </c>
      <c r="M97" s="21"/>
      <c r="N97" s="21"/>
      <c r="O97" s="21"/>
      <c r="P97" s="21"/>
      <c r="Q97" s="21"/>
      <c r="R97" s="4">
        <f>SUM(O97:Q97)</f>
        <v>0</v>
      </c>
      <c r="S97" s="4"/>
      <c r="T97" s="4"/>
      <c r="U97" s="4"/>
      <c r="V97" s="4"/>
      <c r="W97" s="4"/>
      <c r="X97" s="4">
        <f>M97-N97-R97</f>
        <v>0</v>
      </c>
    </row>
    <row r="98" spans="1:24" s="72" customFormat="1" ht="14.25" customHeight="1" hidden="1">
      <c r="A98" s="71"/>
      <c r="B98" s="71"/>
      <c r="C98" s="71"/>
      <c r="D98" s="222"/>
      <c r="E98" s="82"/>
      <c r="F98" s="83"/>
      <c r="G98" s="84"/>
      <c r="H98" s="207"/>
      <c r="I98" s="212"/>
      <c r="J98" s="212"/>
      <c r="K98" s="209"/>
      <c r="L98" s="194" t="s">
        <v>127</v>
      </c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</row>
    <row r="99" spans="1:24" s="72" customFormat="1" ht="16.5" customHeight="1" hidden="1">
      <c r="A99" s="73"/>
      <c r="B99" s="73" t="s">
        <v>43</v>
      </c>
      <c r="C99" s="73"/>
      <c r="D99" s="222"/>
      <c r="E99" s="82"/>
      <c r="F99" s="83"/>
      <c r="G99" s="84"/>
      <c r="H99" s="207"/>
      <c r="I99" s="212"/>
      <c r="J99" s="212"/>
      <c r="K99" s="209"/>
      <c r="L99" s="32" t="s">
        <v>69</v>
      </c>
      <c r="M99" s="100">
        <f aca="true" t="shared" si="36" ref="M99:R99">SUM(M100:M101)</f>
        <v>0</v>
      </c>
      <c r="N99" s="100">
        <f t="shared" si="36"/>
        <v>0</v>
      </c>
      <c r="O99" s="100">
        <f t="shared" si="36"/>
        <v>0</v>
      </c>
      <c r="P99" s="100">
        <f t="shared" si="36"/>
        <v>0</v>
      </c>
      <c r="Q99" s="100">
        <f t="shared" si="36"/>
        <v>0</v>
      </c>
      <c r="R99" s="100">
        <f t="shared" si="36"/>
        <v>0</v>
      </c>
      <c r="S99" s="100">
        <f>SUM(S100)</f>
        <v>0</v>
      </c>
      <c r="T99" s="100">
        <f>SUM(T100)</f>
        <v>0</v>
      </c>
      <c r="U99" s="100">
        <f>SUM(U100:U101)</f>
        <v>0</v>
      </c>
      <c r="V99" s="100">
        <f>SUM(V100:V101)</f>
        <v>0</v>
      </c>
      <c r="W99" s="100">
        <f>SUM(W100:W101)</f>
        <v>0</v>
      </c>
      <c r="X99" s="100">
        <f>SUM(X100:X101)</f>
        <v>0</v>
      </c>
    </row>
    <row r="100" spans="1:24" ht="24.75" customHeight="1" hidden="1">
      <c r="A100" s="73"/>
      <c r="B100" s="73"/>
      <c r="C100" s="73"/>
      <c r="D100" s="222"/>
      <c r="E100" s="82"/>
      <c r="F100" s="83"/>
      <c r="G100" s="84"/>
      <c r="H100" s="207"/>
      <c r="I100" s="212"/>
      <c r="J100" s="212"/>
      <c r="K100" s="209"/>
      <c r="L100" s="32" t="s">
        <v>102</v>
      </c>
      <c r="M100" s="4">
        <f aca="true" t="shared" si="37" ref="M100:Q101">M104-M96</f>
        <v>0</v>
      </c>
      <c r="N100" s="4">
        <f t="shared" si="37"/>
        <v>0</v>
      </c>
      <c r="O100" s="4">
        <f t="shared" si="37"/>
        <v>0</v>
      </c>
      <c r="P100" s="4">
        <f t="shared" si="37"/>
        <v>0</v>
      </c>
      <c r="Q100" s="4">
        <f t="shared" si="37"/>
        <v>0</v>
      </c>
      <c r="R100" s="4">
        <f>SUM(O100:Q100)</f>
        <v>0</v>
      </c>
      <c r="S100" s="4">
        <f aca="true" t="shared" si="38" ref="S100:W101">S104-S96</f>
        <v>0</v>
      </c>
      <c r="T100" s="4">
        <f t="shared" si="38"/>
        <v>0</v>
      </c>
      <c r="U100" s="4">
        <f t="shared" si="38"/>
        <v>0</v>
      </c>
      <c r="V100" s="4">
        <f t="shared" si="38"/>
        <v>0</v>
      </c>
      <c r="W100" s="4">
        <f t="shared" si="38"/>
        <v>0</v>
      </c>
      <c r="X100" s="4">
        <f>M100-N100-R100</f>
        <v>0</v>
      </c>
    </row>
    <row r="101" spans="1:24" ht="11.25" customHeight="1" hidden="1">
      <c r="A101" s="71"/>
      <c r="B101" s="71"/>
      <c r="C101" s="71"/>
      <c r="D101" s="222"/>
      <c r="E101" s="82"/>
      <c r="F101" s="83"/>
      <c r="G101" s="84"/>
      <c r="H101" s="207"/>
      <c r="I101" s="212"/>
      <c r="J101" s="212"/>
      <c r="K101" s="209"/>
      <c r="L101" s="32" t="s">
        <v>103</v>
      </c>
      <c r="M101" s="4">
        <f t="shared" si="37"/>
        <v>0</v>
      </c>
      <c r="N101" s="4">
        <f t="shared" si="37"/>
        <v>0</v>
      </c>
      <c r="O101" s="4">
        <f t="shared" si="37"/>
        <v>0</v>
      </c>
      <c r="P101" s="4">
        <f t="shared" si="37"/>
        <v>0</v>
      </c>
      <c r="Q101" s="4">
        <f t="shared" si="37"/>
        <v>0</v>
      </c>
      <c r="R101" s="4">
        <f>SUM(O101:Q101)</f>
        <v>0</v>
      </c>
      <c r="S101" s="4">
        <f t="shared" si="38"/>
        <v>0</v>
      </c>
      <c r="T101" s="4">
        <f t="shared" si="38"/>
        <v>0</v>
      </c>
      <c r="U101" s="4">
        <f t="shared" si="38"/>
        <v>0</v>
      </c>
      <c r="V101" s="4">
        <f t="shared" si="38"/>
        <v>0</v>
      </c>
      <c r="W101" s="4">
        <f t="shared" si="38"/>
        <v>0</v>
      </c>
      <c r="X101" s="4">
        <f>M101-N101-R101</f>
        <v>0</v>
      </c>
    </row>
    <row r="102" spans="1:24" s="72" customFormat="1" ht="14.25" customHeight="1" hidden="1">
      <c r="A102" s="71"/>
      <c r="B102" s="71"/>
      <c r="C102" s="71"/>
      <c r="D102" s="222"/>
      <c r="E102" s="96"/>
      <c r="F102" s="94"/>
      <c r="G102" s="92"/>
      <c r="H102" s="207"/>
      <c r="I102" s="212"/>
      <c r="J102" s="212"/>
      <c r="K102" s="209"/>
      <c r="L102" s="194" t="s">
        <v>10</v>
      </c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</row>
    <row r="103" spans="1:24" s="72" customFormat="1" ht="16.5" customHeight="1" hidden="1">
      <c r="A103" s="73"/>
      <c r="B103" s="73"/>
      <c r="C103" s="73"/>
      <c r="D103" s="98"/>
      <c r="E103" s="97"/>
      <c r="F103" s="95"/>
      <c r="G103" s="93"/>
      <c r="H103" s="99"/>
      <c r="I103" s="78"/>
      <c r="J103" s="78"/>
      <c r="K103" s="86"/>
      <c r="L103" s="32" t="s">
        <v>28</v>
      </c>
      <c r="M103" s="102">
        <f aca="true" t="shared" si="39" ref="M103:X103">SUM(M104:M105)</f>
        <v>1000000</v>
      </c>
      <c r="N103" s="102">
        <f t="shared" si="39"/>
        <v>0</v>
      </c>
      <c r="O103" s="102">
        <f t="shared" si="39"/>
        <v>100000</v>
      </c>
      <c r="P103" s="102">
        <f t="shared" si="39"/>
        <v>900000</v>
      </c>
      <c r="Q103" s="102">
        <f t="shared" si="39"/>
        <v>0</v>
      </c>
      <c r="R103" s="102">
        <f t="shared" si="39"/>
        <v>1000000</v>
      </c>
      <c r="S103" s="102">
        <f t="shared" si="39"/>
        <v>0</v>
      </c>
      <c r="T103" s="102">
        <f t="shared" si="39"/>
        <v>0</v>
      </c>
      <c r="U103" s="102">
        <f t="shared" si="39"/>
        <v>0</v>
      </c>
      <c r="V103" s="102">
        <f t="shared" si="39"/>
        <v>0</v>
      </c>
      <c r="W103" s="102">
        <f t="shared" si="39"/>
        <v>0</v>
      </c>
      <c r="X103" s="102">
        <f t="shared" si="39"/>
        <v>0</v>
      </c>
    </row>
    <row r="104" spans="1:24" ht="16.5" customHeight="1" hidden="1">
      <c r="A104" s="73"/>
      <c r="B104" s="73"/>
      <c r="C104" s="73"/>
      <c r="D104" s="98"/>
      <c r="E104" s="97"/>
      <c r="F104" s="95"/>
      <c r="G104" s="93"/>
      <c r="H104" s="89"/>
      <c r="I104" s="79"/>
      <c r="J104" s="79"/>
      <c r="K104" s="85"/>
      <c r="L104" s="32" t="s">
        <v>104</v>
      </c>
      <c r="M104" s="21">
        <v>1000000</v>
      </c>
      <c r="N104" s="4">
        <v>0</v>
      </c>
      <c r="O104" s="21">
        <v>100000</v>
      </c>
      <c r="P104" s="21">
        <v>900000</v>
      </c>
      <c r="Q104" s="21"/>
      <c r="R104" s="4">
        <f>SUM(O104:Q104)</f>
        <v>1000000</v>
      </c>
      <c r="S104" s="4"/>
      <c r="T104" s="4"/>
      <c r="U104" s="4"/>
      <c r="V104" s="4"/>
      <c r="W104" s="4"/>
      <c r="X104" s="4">
        <f>M104-N104-R104</f>
        <v>0</v>
      </c>
    </row>
    <row r="105" spans="1:24" ht="15" customHeight="1" hidden="1">
      <c r="A105" s="71"/>
      <c r="B105" s="71"/>
      <c r="C105" s="71"/>
      <c r="D105" s="81"/>
      <c r="E105" s="82"/>
      <c r="F105" s="83"/>
      <c r="G105" s="84"/>
      <c r="H105" s="99"/>
      <c r="I105" s="78"/>
      <c r="J105" s="78"/>
      <c r="K105" s="86"/>
      <c r="L105" s="32" t="s">
        <v>101</v>
      </c>
      <c r="M105" s="21"/>
      <c r="N105" s="21"/>
      <c r="O105" s="21"/>
      <c r="P105" s="21"/>
      <c r="Q105" s="21"/>
      <c r="R105" s="4">
        <f>SUM(O105:Q105)</f>
        <v>0</v>
      </c>
      <c r="S105" s="4"/>
      <c r="T105" s="4"/>
      <c r="U105" s="4"/>
      <c r="V105" s="4"/>
      <c r="W105" s="4"/>
      <c r="X105" s="4">
        <f>M105-N105-R105</f>
        <v>0</v>
      </c>
    </row>
    <row r="106" spans="1:24" s="72" customFormat="1" ht="15" customHeight="1">
      <c r="A106" s="71"/>
      <c r="B106" s="71"/>
      <c r="C106" s="71"/>
      <c r="D106" s="231">
        <v>9</v>
      </c>
      <c r="E106" s="232" t="s">
        <v>65</v>
      </c>
      <c r="F106" s="215" t="s">
        <v>66</v>
      </c>
      <c r="G106" s="216" t="s">
        <v>67</v>
      </c>
      <c r="H106" s="206" t="s">
        <v>125</v>
      </c>
      <c r="I106" s="211">
        <v>2006</v>
      </c>
      <c r="J106" s="211">
        <v>2009</v>
      </c>
      <c r="K106" s="208" t="s">
        <v>136</v>
      </c>
      <c r="L106" s="67"/>
      <c r="M106" s="194" t="s">
        <v>9</v>
      </c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</row>
    <row r="107" spans="1:24" s="72" customFormat="1" ht="12.75">
      <c r="A107" s="73"/>
      <c r="B107" s="73"/>
      <c r="C107" s="73"/>
      <c r="D107" s="231"/>
      <c r="E107" s="232"/>
      <c r="F107" s="215"/>
      <c r="G107" s="216"/>
      <c r="H107" s="207"/>
      <c r="I107" s="212"/>
      <c r="J107" s="212"/>
      <c r="K107" s="209"/>
      <c r="L107" s="32" t="s">
        <v>29</v>
      </c>
      <c r="M107" s="101">
        <f aca="true" t="shared" si="40" ref="M107:R107">SUM(M108:M109)</f>
        <v>3730622</v>
      </c>
      <c r="N107" s="101">
        <f t="shared" si="40"/>
        <v>30622</v>
      </c>
      <c r="O107" s="101">
        <f t="shared" si="40"/>
        <v>2700000</v>
      </c>
      <c r="P107" s="101">
        <f t="shared" si="40"/>
        <v>1000000</v>
      </c>
      <c r="Q107" s="101">
        <f t="shared" si="40"/>
        <v>0</v>
      </c>
      <c r="R107" s="101">
        <f t="shared" si="40"/>
        <v>3700000</v>
      </c>
      <c r="S107" s="101">
        <f>SUM(S108)</f>
        <v>0</v>
      </c>
      <c r="T107" s="101">
        <f>SUM(T108)</f>
        <v>0</v>
      </c>
      <c r="U107" s="101">
        <f>SUM(U108:U109)</f>
        <v>0</v>
      </c>
      <c r="V107" s="101">
        <f>SUM(V108:V109)</f>
        <v>0</v>
      </c>
      <c r="W107" s="101">
        <f>SUM(W108:W109)</f>
        <v>0</v>
      </c>
      <c r="X107" s="101">
        <f>SUM(X108:X109)</f>
        <v>0</v>
      </c>
    </row>
    <row r="108" spans="1:24" ht="16.5" customHeight="1" hidden="1">
      <c r="A108" s="73"/>
      <c r="B108" s="73"/>
      <c r="C108" s="73"/>
      <c r="D108" s="231"/>
      <c r="E108" s="232"/>
      <c r="F108" s="215"/>
      <c r="G108" s="216"/>
      <c r="H108" s="207"/>
      <c r="I108" s="212"/>
      <c r="J108" s="212"/>
      <c r="K108" s="209"/>
      <c r="L108" s="32" t="s">
        <v>100</v>
      </c>
      <c r="M108" s="21">
        <v>3730622</v>
      </c>
      <c r="N108" s="4">
        <f>14821+15801</f>
        <v>30622</v>
      </c>
      <c r="O108" s="21">
        <v>2700000</v>
      </c>
      <c r="P108" s="21">
        <v>1000000</v>
      </c>
      <c r="Q108" s="21"/>
      <c r="R108" s="4">
        <f>SUM(O108:Q108)</f>
        <v>3700000</v>
      </c>
      <c r="S108" s="4"/>
      <c r="T108" s="4"/>
      <c r="U108" s="4"/>
      <c r="V108" s="4"/>
      <c r="W108" s="4"/>
      <c r="X108" s="4">
        <f>M108-N108-R108</f>
        <v>0</v>
      </c>
    </row>
    <row r="109" spans="1:24" ht="16.5" customHeight="1" hidden="1">
      <c r="A109" s="71"/>
      <c r="B109" s="71"/>
      <c r="C109" s="71"/>
      <c r="D109" s="231"/>
      <c r="E109" s="232"/>
      <c r="F109" s="215"/>
      <c r="G109" s="216"/>
      <c r="H109" s="207"/>
      <c r="I109" s="212"/>
      <c r="J109" s="212"/>
      <c r="K109" s="209"/>
      <c r="L109" s="32" t="s">
        <v>101</v>
      </c>
      <c r="M109" s="21"/>
      <c r="N109" s="21"/>
      <c r="O109" s="21"/>
      <c r="P109" s="21"/>
      <c r="Q109" s="21"/>
      <c r="R109" s="4">
        <f>SUM(O109:Q109)</f>
        <v>0</v>
      </c>
      <c r="S109" s="4"/>
      <c r="T109" s="4"/>
      <c r="U109" s="4"/>
      <c r="V109" s="4"/>
      <c r="W109" s="4"/>
      <c r="X109" s="4">
        <f>M109-N109-R109</f>
        <v>0</v>
      </c>
    </row>
    <row r="110" spans="1:24" s="72" customFormat="1" ht="11.25" customHeight="1">
      <c r="A110" s="71"/>
      <c r="B110" s="71"/>
      <c r="C110" s="71"/>
      <c r="D110" s="231"/>
      <c r="E110" s="232"/>
      <c r="F110" s="215"/>
      <c r="G110" s="216"/>
      <c r="H110" s="207"/>
      <c r="I110" s="212"/>
      <c r="J110" s="212"/>
      <c r="K110" s="209"/>
      <c r="L110" s="194" t="s">
        <v>127</v>
      </c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</row>
    <row r="111" spans="1:24" s="72" customFormat="1" ht="12.75" customHeight="1">
      <c r="A111" s="73"/>
      <c r="B111" s="73" t="s">
        <v>43</v>
      </c>
      <c r="C111" s="73"/>
      <c r="D111" s="231"/>
      <c r="E111" s="232"/>
      <c r="F111" s="215"/>
      <c r="G111" s="216"/>
      <c r="H111" s="207"/>
      <c r="I111" s="212"/>
      <c r="J111" s="212"/>
      <c r="K111" s="209"/>
      <c r="L111" s="32" t="s">
        <v>141</v>
      </c>
      <c r="M111" s="100">
        <f aca="true" t="shared" si="41" ref="M111:R111">SUM(M112:M113)</f>
        <v>0</v>
      </c>
      <c r="N111" s="100">
        <f t="shared" si="41"/>
        <v>0</v>
      </c>
      <c r="O111" s="100">
        <f t="shared" si="41"/>
        <v>-2600000</v>
      </c>
      <c r="P111" s="100">
        <f t="shared" si="41"/>
        <v>2600000</v>
      </c>
      <c r="Q111" s="100">
        <f t="shared" si="41"/>
        <v>0</v>
      </c>
      <c r="R111" s="100">
        <f t="shared" si="41"/>
        <v>0</v>
      </c>
      <c r="S111" s="100">
        <f>SUM(S112)</f>
        <v>0</v>
      </c>
      <c r="T111" s="100">
        <f>SUM(T112)</f>
        <v>0</v>
      </c>
      <c r="U111" s="100">
        <f>SUM(U112:U113)</f>
        <v>0</v>
      </c>
      <c r="V111" s="100">
        <f>SUM(V112:V113)</f>
        <v>0</v>
      </c>
      <c r="W111" s="100">
        <f>SUM(W112:W113)</f>
        <v>0</v>
      </c>
      <c r="X111" s="100">
        <f>SUM(X112:X113)</f>
        <v>0</v>
      </c>
    </row>
    <row r="112" spans="1:24" ht="24.75" customHeight="1" hidden="1">
      <c r="A112" s="73"/>
      <c r="B112" s="73"/>
      <c r="C112" s="73"/>
      <c r="D112" s="231"/>
      <c r="E112" s="232"/>
      <c r="F112" s="215"/>
      <c r="G112" s="216"/>
      <c r="H112" s="207"/>
      <c r="I112" s="212"/>
      <c r="J112" s="212"/>
      <c r="K112" s="209"/>
      <c r="L112" s="32" t="s">
        <v>102</v>
      </c>
      <c r="M112" s="4">
        <f aca="true" t="shared" si="42" ref="M112:Q113">M116-M108</f>
        <v>-3145000</v>
      </c>
      <c r="N112" s="4">
        <f t="shared" si="42"/>
        <v>0</v>
      </c>
      <c r="O112" s="4">
        <f t="shared" si="42"/>
        <v>-2600000</v>
      </c>
      <c r="P112" s="4">
        <f t="shared" si="42"/>
        <v>2600000</v>
      </c>
      <c r="Q112" s="4">
        <f t="shared" si="42"/>
        <v>-3145000</v>
      </c>
      <c r="R112" s="4">
        <f>SUM(O112:Q112)</f>
        <v>-3145000</v>
      </c>
      <c r="S112" s="4">
        <f aca="true" t="shared" si="43" ref="S112:W113">S116-S108</f>
        <v>0</v>
      </c>
      <c r="T112" s="4">
        <f t="shared" si="43"/>
        <v>0</v>
      </c>
      <c r="U112" s="4">
        <f t="shared" si="43"/>
        <v>0</v>
      </c>
      <c r="V112" s="4">
        <f t="shared" si="43"/>
        <v>0</v>
      </c>
      <c r="W112" s="4">
        <f t="shared" si="43"/>
        <v>0</v>
      </c>
      <c r="X112" s="4">
        <f>M112-N112-R112</f>
        <v>0</v>
      </c>
    </row>
    <row r="113" spans="1:24" ht="11.25" customHeight="1" hidden="1">
      <c r="A113" s="71"/>
      <c r="B113" s="71"/>
      <c r="C113" s="71"/>
      <c r="D113" s="231"/>
      <c r="E113" s="232"/>
      <c r="F113" s="215"/>
      <c r="G113" s="216"/>
      <c r="H113" s="207"/>
      <c r="I113" s="212"/>
      <c r="J113" s="212"/>
      <c r="K113" s="209"/>
      <c r="L113" s="32" t="s">
        <v>103</v>
      </c>
      <c r="M113" s="4">
        <f t="shared" si="42"/>
        <v>3145000</v>
      </c>
      <c r="N113" s="4">
        <f t="shared" si="42"/>
        <v>0</v>
      </c>
      <c r="O113" s="4">
        <f t="shared" si="42"/>
        <v>0</v>
      </c>
      <c r="P113" s="4">
        <f t="shared" si="42"/>
        <v>0</v>
      </c>
      <c r="Q113" s="4">
        <f t="shared" si="42"/>
        <v>3145000</v>
      </c>
      <c r="R113" s="4">
        <f>SUM(O113:Q113)</f>
        <v>3145000</v>
      </c>
      <c r="S113" s="4">
        <f t="shared" si="43"/>
        <v>0</v>
      </c>
      <c r="T113" s="4">
        <f t="shared" si="43"/>
        <v>0</v>
      </c>
      <c r="U113" s="4">
        <f t="shared" si="43"/>
        <v>0</v>
      </c>
      <c r="V113" s="4">
        <f t="shared" si="43"/>
        <v>0</v>
      </c>
      <c r="W113" s="4">
        <f t="shared" si="43"/>
        <v>0</v>
      </c>
      <c r="X113" s="4">
        <f>M113-N113-R113</f>
        <v>0</v>
      </c>
    </row>
    <row r="114" spans="1:24" s="72" customFormat="1" ht="14.25" customHeight="1">
      <c r="A114" s="71"/>
      <c r="B114" s="71"/>
      <c r="C114" s="71"/>
      <c r="D114" s="231"/>
      <c r="E114" s="232"/>
      <c r="F114" s="215"/>
      <c r="G114" s="216"/>
      <c r="H114" s="207"/>
      <c r="I114" s="212"/>
      <c r="J114" s="212"/>
      <c r="K114" s="209"/>
      <c r="L114" s="194" t="s">
        <v>10</v>
      </c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</row>
    <row r="115" spans="1:24" s="72" customFormat="1" ht="11.25" customHeight="1">
      <c r="A115" s="73"/>
      <c r="B115" s="73"/>
      <c r="C115" s="73"/>
      <c r="D115" s="231"/>
      <c r="E115" s="232"/>
      <c r="F115" s="215"/>
      <c r="G115" s="216"/>
      <c r="H115" s="207"/>
      <c r="I115" s="212"/>
      <c r="J115" s="212"/>
      <c r="K115" s="209"/>
      <c r="L115" s="32" t="s">
        <v>29</v>
      </c>
      <c r="M115" s="102">
        <f aca="true" t="shared" si="44" ref="M115:X115">SUM(M116:M117)</f>
        <v>3730622</v>
      </c>
      <c r="N115" s="102">
        <f t="shared" si="44"/>
        <v>30622</v>
      </c>
      <c r="O115" s="102">
        <f t="shared" si="44"/>
        <v>100000</v>
      </c>
      <c r="P115" s="102">
        <f t="shared" si="44"/>
        <v>3600000</v>
      </c>
      <c r="Q115" s="102">
        <f t="shared" si="44"/>
        <v>0</v>
      </c>
      <c r="R115" s="102">
        <f t="shared" si="44"/>
        <v>3700000</v>
      </c>
      <c r="S115" s="102">
        <f t="shared" si="44"/>
        <v>0</v>
      </c>
      <c r="T115" s="102">
        <f t="shared" si="44"/>
        <v>0</v>
      </c>
      <c r="U115" s="102">
        <f t="shared" si="44"/>
        <v>0</v>
      </c>
      <c r="V115" s="102">
        <f t="shared" si="44"/>
        <v>0</v>
      </c>
      <c r="W115" s="102">
        <f t="shared" si="44"/>
        <v>0</v>
      </c>
      <c r="X115" s="102">
        <f t="shared" si="44"/>
        <v>0</v>
      </c>
    </row>
    <row r="116" spans="1:24" ht="16.5" customHeight="1" hidden="1">
      <c r="A116" s="73"/>
      <c r="B116" s="73"/>
      <c r="C116" s="73"/>
      <c r="D116" s="231"/>
      <c r="E116" s="232"/>
      <c r="F116" s="215"/>
      <c r="G116" s="216"/>
      <c r="H116" s="207"/>
      <c r="I116" s="212"/>
      <c r="J116" s="212"/>
      <c r="K116" s="209"/>
      <c r="L116" s="32" t="s">
        <v>104</v>
      </c>
      <c r="M116" s="21">
        <v>585622</v>
      </c>
      <c r="N116" s="4">
        <f>14821+15801</f>
        <v>30622</v>
      </c>
      <c r="O116" s="21">
        <v>100000</v>
      </c>
      <c r="P116" s="21">
        <v>3600000</v>
      </c>
      <c r="Q116" s="21">
        <f>-Q117</f>
        <v>-3145000</v>
      </c>
      <c r="R116" s="4">
        <f>SUM(O116:Q116)</f>
        <v>555000</v>
      </c>
      <c r="S116" s="4"/>
      <c r="T116" s="4"/>
      <c r="U116" s="4"/>
      <c r="V116" s="4"/>
      <c r="W116" s="4"/>
      <c r="X116" s="4">
        <f>M116-N116-R116</f>
        <v>0</v>
      </c>
    </row>
    <row r="117" spans="1:24" ht="15" customHeight="1" hidden="1">
      <c r="A117" s="71"/>
      <c r="B117" s="71"/>
      <c r="C117" s="71"/>
      <c r="D117" s="231"/>
      <c r="E117" s="232"/>
      <c r="F117" s="215"/>
      <c r="G117" s="216"/>
      <c r="H117" s="213"/>
      <c r="I117" s="214"/>
      <c r="J117" s="214"/>
      <c r="K117" s="210"/>
      <c r="L117" s="32" t="s">
        <v>101</v>
      </c>
      <c r="M117" s="21">
        <v>3145000</v>
      </c>
      <c r="N117" s="21"/>
      <c r="O117" s="21"/>
      <c r="P117" s="21"/>
      <c r="Q117" s="21">
        <v>3145000</v>
      </c>
      <c r="R117" s="4">
        <f>SUM(O117:Q117)</f>
        <v>3145000</v>
      </c>
      <c r="S117" s="4"/>
      <c r="T117" s="4"/>
      <c r="U117" s="4"/>
      <c r="V117" s="4"/>
      <c r="W117" s="4"/>
      <c r="X117" s="4">
        <f>M117-N117-R117</f>
        <v>0</v>
      </c>
    </row>
    <row r="118" spans="1:24" s="72" customFormat="1" ht="15" customHeight="1" hidden="1">
      <c r="A118" s="71"/>
      <c r="B118" s="71"/>
      <c r="C118" s="71"/>
      <c r="D118" s="231">
        <v>10</v>
      </c>
      <c r="E118" s="232" t="s">
        <v>65</v>
      </c>
      <c r="F118" s="215" t="s">
        <v>66</v>
      </c>
      <c r="G118" s="216" t="s">
        <v>67</v>
      </c>
      <c r="H118" s="206" t="s">
        <v>129</v>
      </c>
      <c r="I118" s="211">
        <v>2007</v>
      </c>
      <c r="J118" s="211">
        <v>2009</v>
      </c>
      <c r="K118" s="208" t="s">
        <v>118</v>
      </c>
      <c r="L118" s="67"/>
      <c r="M118" s="194" t="s">
        <v>9</v>
      </c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</row>
    <row r="119" spans="1:24" s="72" customFormat="1" ht="16.5" hidden="1">
      <c r="A119" s="73"/>
      <c r="B119" s="73"/>
      <c r="C119" s="73"/>
      <c r="D119" s="231"/>
      <c r="E119" s="232"/>
      <c r="F119" s="215"/>
      <c r="G119" s="216"/>
      <c r="H119" s="207"/>
      <c r="I119" s="212"/>
      <c r="J119" s="212"/>
      <c r="K119" s="209"/>
      <c r="L119" s="32" t="s">
        <v>28</v>
      </c>
      <c r="M119" s="101">
        <f aca="true" t="shared" si="45" ref="M119:R119">SUM(M120:M121)</f>
        <v>562932</v>
      </c>
      <c r="N119" s="101">
        <f t="shared" si="45"/>
        <v>12932</v>
      </c>
      <c r="O119" s="101">
        <f t="shared" si="45"/>
        <v>50000</v>
      </c>
      <c r="P119" s="101">
        <f t="shared" si="45"/>
        <v>500000</v>
      </c>
      <c r="Q119" s="101">
        <f t="shared" si="45"/>
        <v>0</v>
      </c>
      <c r="R119" s="101">
        <f t="shared" si="45"/>
        <v>550000</v>
      </c>
      <c r="S119" s="101">
        <f>SUM(S120)</f>
        <v>0</v>
      </c>
      <c r="T119" s="101">
        <f>SUM(T120)</f>
        <v>0</v>
      </c>
      <c r="U119" s="101">
        <f>SUM(U120:U121)</f>
        <v>0</v>
      </c>
      <c r="V119" s="101">
        <f>SUM(V120:V121)</f>
        <v>0</v>
      </c>
      <c r="W119" s="101">
        <f>SUM(W120:W121)</f>
        <v>0</v>
      </c>
      <c r="X119" s="101">
        <f>SUM(X120:X121)</f>
        <v>0</v>
      </c>
    </row>
    <row r="120" spans="1:24" ht="16.5" customHeight="1" hidden="1">
      <c r="A120" s="73"/>
      <c r="B120" s="73"/>
      <c r="C120" s="73"/>
      <c r="D120" s="231"/>
      <c r="E120" s="232"/>
      <c r="F120" s="215"/>
      <c r="G120" s="216"/>
      <c r="H120" s="207"/>
      <c r="I120" s="212"/>
      <c r="J120" s="212"/>
      <c r="K120" s="209"/>
      <c r="L120" s="32" t="s">
        <v>100</v>
      </c>
      <c r="M120" s="21">
        <v>562932</v>
      </c>
      <c r="N120" s="4">
        <v>12932</v>
      </c>
      <c r="O120" s="21">
        <v>50000</v>
      </c>
      <c r="P120" s="21">
        <v>500000</v>
      </c>
      <c r="Q120" s="4"/>
      <c r="R120" s="4">
        <f>SUM(O120:Q120)</f>
        <v>550000</v>
      </c>
      <c r="S120" s="4"/>
      <c r="T120" s="4"/>
      <c r="U120" s="4"/>
      <c r="V120" s="4"/>
      <c r="W120" s="4"/>
      <c r="X120" s="4">
        <f>M120-N120-R120</f>
        <v>0</v>
      </c>
    </row>
    <row r="121" spans="1:24" ht="16.5" customHeight="1" hidden="1">
      <c r="A121" s="71"/>
      <c r="B121" s="71"/>
      <c r="C121" s="71"/>
      <c r="D121" s="231"/>
      <c r="E121" s="232"/>
      <c r="F121" s="215"/>
      <c r="G121" s="216"/>
      <c r="H121" s="207"/>
      <c r="I121" s="212"/>
      <c r="J121" s="212"/>
      <c r="K121" s="209"/>
      <c r="L121" s="32" t="s">
        <v>101</v>
      </c>
      <c r="M121" s="21"/>
      <c r="N121" s="21"/>
      <c r="O121" s="21"/>
      <c r="P121" s="21"/>
      <c r="Q121" s="21"/>
      <c r="R121" s="4">
        <f>SUM(O121:Q121)</f>
        <v>0</v>
      </c>
      <c r="S121" s="4"/>
      <c r="T121" s="4"/>
      <c r="U121" s="4"/>
      <c r="V121" s="4"/>
      <c r="W121" s="4"/>
      <c r="X121" s="4">
        <f>M121-N121-R121</f>
        <v>0</v>
      </c>
    </row>
    <row r="122" spans="1:24" s="72" customFormat="1" ht="14.25" customHeight="1" hidden="1">
      <c r="A122" s="71"/>
      <c r="B122" s="71"/>
      <c r="C122" s="71"/>
      <c r="D122" s="231"/>
      <c r="E122" s="232"/>
      <c r="F122" s="215"/>
      <c r="G122" s="216"/>
      <c r="H122" s="207"/>
      <c r="I122" s="212"/>
      <c r="J122" s="212"/>
      <c r="K122" s="209"/>
      <c r="L122" s="194" t="s">
        <v>127</v>
      </c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</row>
    <row r="123" spans="1:24" s="72" customFormat="1" ht="16.5" customHeight="1" hidden="1">
      <c r="A123" s="73"/>
      <c r="B123" s="73" t="s">
        <v>43</v>
      </c>
      <c r="C123" s="73"/>
      <c r="D123" s="231"/>
      <c r="E123" s="232"/>
      <c r="F123" s="215"/>
      <c r="G123" s="216"/>
      <c r="H123" s="207"/>
      <c r="I123" s="212"/>
      <c r="J123" s="212"/>
      <c r="K123" s="209"/>
      <c r="L123" s="32" t="s">
        <v>69</v>
      </c>
      <c r="M123" s="100">
        <f aca="true" t="shared" si="46" ref="M123:R123">SUM(M124:M125)</f>
        <v>0</v>
      </c>
      <c r="N123" s="100">
        <f t="shared" si="46"/>
        <v>0</v>
      </c>
      <c r="O123" s="100">
        <f t="shared" si="46"/>
        <v>0</v>
      </c>
      <c r="P123" s="100">
        <f t="shared" si="46"/>
        <v>0</v>
      </c>
      <c r="Q123" s="100">
        <f t="shared" si="46"/>
        <v>0</v>
      </c>
      <c r="R123" s="100">
        <f t="shared" si="46"/>
        <v>0</v>
      </c>
      <c r="S123" s="100">
        <f>SUM(S124)</f>
        <v>0</v>
      </c>
      <c r="T123" s="100">
        <f>SUM(T124)</f>
        <v>0</v>
      </c>
      <c r="U123" s="100">
        <f>SUM(U124:U125)</f>
        <v>0</v>
      </c>
      <c r="V123" s="100">
        <f>SUM(V124:V125)</f>
        <v>0</v>
      </c>
      <c r="W123" s="100">
        <f>SUM(W124:W125)</f>
        <v>0</v>
      </c>
      <c r="X123" s="100">
        <f>SUM(X124:X125)</f>
        <v>0</v>
      </c>
    </row>
    <row r="124" spans="1:24" ht="24.75" customHeight="1" hidden="1">
      <c r="A124" s="73"/>
      <c r="B124" s="73"/>
      <c r="C124" s="73"/>
      <c r="D124" s="231"/>
      <c r="E124" s="232"/>
      <c r="F124" s="215"/>
      <c r="G124" s="216"/>
      <c r="H124" s="207"/>
      <c r="I124" s="212"/>
      <c r="J124" s="212"/>
      <c r="K124" s="209"/>
      <c r="L124" s="32" t="s">
        <v>102</v>
      </c>
      <c r="M124" s="4">
        <f aca="true" t="shared" si="47" ref="M124:Q125">M128-M120</f>
        <v>0</v>
      </c>
      <c r="N124" s="4">
        <f t="shared" si="47"/>
        <v>0</v>
      </c>
      <c r="O124" s="4">
        <f t="shared" si="47"/>
        <v>0</v>
      </c>
      <c r="P124" s="4">
        <f t="shared" si="47"/>
        <v>0</v>
      </c>
      <c r="Q124" s="4">
        <f t="shared" si="47"/>
        <v>0</v>
      </c>
      <c r="R124" s="4">
        <f>SUM(O124:Q124)</f>
        <v>0</v>
      </c>
      <c r="S124" s="4">
        <f aca="true" t="shared" si="48" ref="S124:W125">S128-S120</f>
        <v>0</v>
      </c>
      <c r="T124" s="4">
        <f t="shared" si="48"/>
        <v>0</v>
      </c>
      <c r="U124" s="4">
        <f t="shared" si="48"/>
        <v>0</v>
      </c>
      <c r="V124" s="4">
        <f t="shared" si="48"/>
        <v>0</v>
      </c>
      <c r="W124" s="4">
        <f t="shared" si="48"/>
        <v>0</v>
      </c>
      <c r="X124" s="4">
        <f>M124-N124-R124</f>
        <v>0</v>
      </c>
    </row>
    <row r="125" spans="1:24" ht="11.25" customHeight="1" hidden="1">
      <c r="A125" s="71"/>
      <c r="B125" s="71"/>
      <c r="C125" s="71"/>
      <c r="D125" s="231"/>
      <c r="E125" s="232"/>
      <c r="F125" s="215"/>
      <c r="G125" s="216"/>
      <c r="H125" s="207"/>
      <c r="I125" s="212"/>
      <c r="J125" s="212"/>
      <c r="K125" s="209"/>
      <c r="L125" s="32" t="s">
        <v>103</v>
      </c>
      <c r="M125" s="4">
        <f t="shared" si="47"/>
        <v>0</v>
      </c>
      <c r="N125" s="4">
        <f t="shared" si="47"/>
        <v>0</v>
      </c>
      <c r="O125" s="4">
        <f t="shared" si="47"/>
        <v>0</v>
      </c>
      <c r="P125" s="4">
        <f t="shared" si="47"/>
        <v>0</v>
      </c>
      <c r="Q125" s="4">
        <f t="shared" si="47"/>
        <v>0</v>
      </c>
      <c r="R125" s="4">
        <f>SUM(O125:Q125)</f>
        <v>0</v>
      </c>
      <c r="S125" s="4">
        <f t="shared" si="48"/>
        <v>0</v>
      </c>
      <c r="T125" s="4">
        <f t="shared" si="48"/>
        <v>0</v>
      </c>
      <c r="U125" s="4">
        <f t="shared" si="48"/>
        <v>0</v>
      </c>
      <c r="V125" s="4">
        <f t="shared" si="48"/>
        <v>0</v>
      </c>
      <c r="W125" s="4">
        <f t="shared" si="48"/>
        <v>0</v>
      </c>
      <c r="X125" s="4">
        <f>M125-N125-R125</f>
        <v>0</v>
      </c>
    </row>
    <row r="126" spans="1:24" s="72" customFormat="1" ht="14.25" customHeight="1" hidden="1">
      <c r="A126" s="71"/>
      <c r="B126" s="71"/>
      <c r="C126" s="71"/>
      <c r="D126" s="231"/>
      <c r="E126" s="232"/>
      <c r="F126" s="215"/>
      <c r="G126" s="216"/>
      <c r="H126" s="207"/>
      <c r="I126" s="212"/>
      <c r="J126" s="212"/>
      <c r="K126" s="209"/>
      <c r="L126" s="194" t="s">
        <v>10</v>
      </c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</row>
    <row r="127" spans="1:24" s="72" customFormat="1" ht="16.5" customHeight="1" hidden="1">
      <c r="A127" s="73"/>
      <c r="B127" s="73"/>
      <c r="C127" s="73"/>
      <c r="D127" s="231"/>
      <c r="E127" s="232"/>
      <c r="F127" s="215"/>
      <c r="G127" s="216"/>
      <c r="H127" s="207"/>
      <c r="I127" s="212"/>
      <c r="J127" s="212"/>
      <c r="K127" s="209"/>
      <c r="L127" s="32" t="s">
        <v>28</v>
      </c>
      <c r="M127" s="102">
        <f aca="true" t="shared" si="49" ref="M127:X127">SUM(M128:M129)</f>
        <v>562932</v>
      </c>
      <c r="N127" s="102">
        <f t="shared" si="49"/>
        <v>12932</v>
      </c>
      <c r="O127" s="102">
        <f t="shared" si="49"/>
        <v>50000</v>
      </c>
      <c r="P127" s="102">
        <f t="shared" si="49"/>
        <v>500000</v>
      </c>
      <c r="Q127" s="102">
        <f t="shared" si="49"/>
        <v>0</v>
      </c>
      <c r="R127" s="102">
        <f t="shared" si="49"/>
        <v>550000</v>
      </c>
      <c r="S127" s="102">
        <f t="shared" si="49"/>
        <v>0</v>
      </c>
      <c r="T127" s="102">
        <f t="shared" si="49"/>
        <v>0</v>
      </c>
      <c r="U127" s="102">
        <f t="shared" si="49"/>
        <v>0</v>
      </c>
      <c r="V127" s="102">
        <f t="shared" si="49"/>
        <v>0</v>
      </c>
      <c r="W127" s="102">
        <f t="shared" si="49"/>
        <v>0</v>
      </c>
      <c r="X127" s="102">
        <f t="shared" si="49"/>
        <v>0</v>
      </c>
    </row>
    <row r="128" spans="1:24" ht="16.5" customHeight="1" hidden="1">
      <c r="A128" s="73"/>
      <c r="B128" s="73"/>
      <c r="C128" s="73"/>
      <c r="D128" s="231"/>
      <c r="E128" s="232"/>
      <c r="F128" s="215"/>
      <c r="G128" s="216"/>
      <c r="H128" s="207"/>
      <c r="I128" s="212"/>
      <c r="J128" s="212"/>
      <c r="K128" s="209"/>
      <c r="L128" s="32" t="s">
        <v>104</v>
      </c>
      <c r="M128" s="21">
        <v>562932</v>
      </c>
      <c r="N128" s="4">
        <v>12932</v>
      </c>
      <c r="O128" s="21">
        <v>50000</v>
      </c>
      <c r="P128" s="21">
        <v>500000</v>
      </c>
      <c r="Q128" s="21"/>
      <c r="R128" s="4">
        <f>SUM(O128:Q128)</f>
        <v>550000</v>
      </c>
      <c r="S128" s="4"/>
      <c r="T128" s="4"/>
      <c r="U128" s="4"/>
      <c r="V128" s="4"/>
      <c r="W128" s="4"/>
      <c r="X128" s="4">
        <f>M128-N128-R128</f>
        <v>0</v>
      </c>
    </row>
    <row r="129" spans="1:24" ht="15" customHeight="1" hidden="1">
      <c r="A129" s="71"/>
      <c r="B129" s="71"/>
      <c r="C129" s="71"/>
      <c r="D129" s="231"/>
      <c r="E129" s="232"/>
      <c r="F129" s="215"/>
      <c r="G129" s="216"/>
      <c r="H129" s="213"/>
      <c r="I129" s="214"/>
      <c r="J129" s="214"/>
      <c r="K129" s="210"/>
      <c r="L129" s="32" t="s">
        <v>101</v>
      </c>
      <c r="M129" s="21"/>
      <c r="N129" s="21"/>
      <c r="O129" s="21"/>
      <c r="P129" s="21"/>
      <c r="Q129" s="21"/>
      <c r="R129" s="4">
        <f>SUM(O129:Q129)</f>
        <v>0</v>
      </c>
      <c r="S129" s="4"/>
      <c r="T129" s="4"/>
      <c r="U129" s="4"/>
      <c r="V129" s="4"/>
      <c r="W129" s="4"/>
      <c r="X129" s="4">
        <f>M129-N129-R129</f>
        <v>0</v>
      </c>
    </row>
    <row r="130" spans="1:24" s="72" customFormat="1" ht="15" customHeight="1" hidden="1">
      <c r="A130" s="71"/>
      <c r="B130" s="71"/>
      <c r="C130" s="71"/>
      <c r="D130" s="231">
        <v>11</v>
      </c>
      <c r="E130" s="232" t="s">
        <v>65</v>
      </c>
      <c r="F130" s="215" t="s">
        <v>66</v>
      </c>
      <c r="G130" s="216" t="s">
        <v>67</v>
      </c>
      <c r="H130" s="206" t="s">
        <v>116</v>
      </c>
      <c r="I130" s="211">
        <v>2008</v>
      </c>
      <c r="J130" s="211">
        <v>2009</v>
      </c>
      <c r="K130" s="208" t="s">
        <v>118</v>
      </c>
      <c r="L130" s="67"/>
      <c r="M130" s="194" t="s">
        <v>9</v>
      </c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</row>
    <row r="131" spans="1:24" s="72" customFormat="1" ht="16.5" hidden="1">
      <c r="A131" s="73"/>
      <c r="B131" s="73"/>
      <c r="C131" s="73"/>
      <c r="D131" s="231"/>
      <c r="E131" s="232"/>
      <c r="F131" s="215"/>
      <c r="G131" s="216"/>
      <c r="H131" s="207"/>
      <c r="I131" s="212"/>
      <c r="J131" s="212"/>
      <c r="K131" s="209"/>
      <c r="L131" s="32" t="s">
        <v>28</v>
      </c>
      <c r="M131" s="101">
        <f aca="true" t="shared" si="50" ref="M131:R131">SUM(M132:M133)</f>
        <v>200000</v>
      </c>
      <c r="N131" s="101">
        <f t="shared" si="50"/>
        <v>0</v>
      </c>
      <c r="O131" s="101">
        <f t="shared" si="50"/>
        <v>100000</v>
      </c>
      <c r="P131" s="101">
        <f t="shared" si="50"/>
        <v>100000</v>
      </c>
      <c r="Q131" s="101">
        <f t="shared" si="50"/>
        <v>0</v>
      </c>
      <c r="R131" s="101">
        <f t="shared" si="50"/>
        <v>200000</v>
      </c>
      <c r="S131" s="101">
        <f>SUM(S132)</f>
        <v>0</v>
      </c>
      <c r="T131" s="101">
        <f>SUM(T132)</f>
        <v>0</v>
      </c>
      <c r="U131" s="101">
        <f>SUM(U132:U133)</f>
        <v>0</v>
      </c>
      <c r="V131" s="101">
        <f>SUM(V132:V133)</f>
        <v>0</v>
      </c>
      <c r="W131" s="101">
        <f>SUM(W132:W133)</f>
        <v>0</v>
      </c>
      <c r="X131" s="101">
        <f>SUM(X132:X133)</f>
        <v>0</v>
      </c>
    </row>
    <row r="132" spans="1:24" ht="16.5" customHeight="1" hidden="1">
      <c r="A132" s="73"/>
      <c r="B132" s="73"/>
      <c r="C132" s="73"/>
      <c r="D132" s="231"/>
      <c r="E132" s="232"/>
      <c r="F132" s="215"/>
      <c r="G132" s="216"/>
      <c r="H132" s="207"/>
      <c r="I132" s="212"/>
      <c r="J132" s="212"/>
      <c r="K132" s="209"/>
      <c r="L132" s="32" t="s">
        <v>100</v>
      </c>
      <c r="M132" s="21">
        <v>200000</v>
      </c>
      <c r="N132" s="4">
        <v>0</v>
      </c>
      <c r="O132" s="21">
        <v>100000</v>
      </c>
      <c r="P132" s="21">
        <v>100000</v>
      </c>
      <c r="Q132" s="4"/>
      <c r="R132" s="4">
        <f>SUM(O132:Q132)</f>
        <v>200000</v>
      </c>
      <c r="S132" s="4"/>
      <c r="T132" s="4"/>
      <c r="U132" s="4"/>
      <c r="V132" s="4"/>
      <c r="W132" s="4"/>
      <c r="X132" s="4">
        <f>M132-N132-R132</f>
        <v>0</v>
      </c>
    </row>
    <row r="133" spans="1:24" ht="16.5" customHeight="1" hidden="1">
      <c r="A133" s="71"/>
      <c r="B133" s="71"/>
      <c r="C133" s="71"/>
      <c r="D133" s="231"/>
      <c r="E133" s="232"/>
      <c r="F133" s="215"/>
      <c r="G133" s="216"/>
      <c r="H133" s="207"/>
      <c r="I133" s="212"/>
      <c r="J133" s="212"/>
      <c r="K133" s="209"/>
      <c r="L133" s="32" t="s">
        <v>101</v>
      </c>
      <c r="M133" s="21"/>
      <c r="N133" s="21"/>
      <c r="O133" s="21"/>
      <c r="P133" s="21"/>
      <c r="Q133" s="21"/>
      <c r="R133" s="4">
        <f>SUM(O133:Q133)</f>
        <v>0</v>
      </c>
      <c r="S133" s="4"/>
      <c r="T133" s="4"/>
      <c r="U133" s="4"/>
      <c r="V133" s="4"/>
      <c r="W133" s="4"/>
      <c r="X133" s="4">
        <f>M133-N133-R133</f>
        <v>0</v>
      </c>
    </row>
    <row r="134" spans="1:24" s="72" customFormat="1" ht="14.25" customHeight="1" hidden="1">
      <c r="A134" s="71"/>
      <c r="B134" s="71"/>
      <c r="C134" s="71"/>
      <c r="D134" s="231"/>
      <c r="E134" s="232"/>
      <c r="F134" s="215"/>
      <c r="G134" s="216"/>
      <c r="H134" s="207"/>
      <c r="I134" s="212"/>
      <c r="J134" s="212"/>
      <c r="K134" s="209"/>
      <c r="L134" s="194" t="s">
        <v>127</v>
      </c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</row>
    <row r="135" spans="1:24" s="72" customFormat="1" ht="16.5" customHeight="1" hidden="1">
      <c r="A135" s="73"/>
      <c r="B135" s="73" t="s">
        <v>43</v>
      </c>
      <c r="C135" s="73"/>
      <c r="D135" s="231"/>
      <c r="E135" s="232"/>
      <c r="F135" s="215"/>
      <c r="G135" s="216"/>
      <c r="H135" s="207"/>
      <c r="I135" s="212"/>
      <c r="J135" s="212"/>
      <c r="K135" s="209"/>
      <c r="L135" s="32" t="s">
        <v>69</v>
      </c>
      <c r="M135" s="100">
        <f aca="true" t="shared" si="51" ref="M135:R135">SUM(M136:M137)</f>
        <v>0</v>
      </c>
      <c r="N135" s="100">
        <f t="shared" si="51"/>
        <v>0</v>
      </c>
      <c r="O135" s="100">
        <f t="shared" si="51"/>
        <v>0</v>
      </c>
      <c r="P135" s="100">
        <f t="shared" si="51"/>
        <v>0</v>
      </c>
      <c r="Q135" s="100">
        <f t="shared" si="51"/>
        <v>0</v>
      </c>
      <c r="R135" s="100">
        <f t="shared" si="51"/>
        <v>0</v>
      </c>
      <c r="S135" s="100">
        <f>SUM(S136)</f>
        <v>0</v>
      </c>
      <c r="T135" s="100">
        <f>SUM(T136)</f>
        <v>0</v>
      </c>
      <c r="U135" s="100">
        <f>SUM(U136:U137)</f>
        <v>0</v>
      </c>
      <c r="V135" s="100">
        <f>SUM(V136:V137)</f>
        <v>0</v>
      </c>
      <c r="W135" s="100">
        <f>SUM(W136:W137)</f>
        <v>0</v>
      </c>
      <c r="X135" s="100">
        <f>SUM(X136:X137)</f>
        <v>0</v>
      </c>
    </row>
    <row r="136" spans="1:24" ht="24.75" customHeight="1" hidden="1">
      <c r="A136" s="73"/>
      <c r="B136" s="73"/>
      <c r="C136" s="73"/>
      <c r="D136" s="231"/>
      <c r="E136" s="232"/>
      <c r="F136" s="215"/>
      <c r="G136" s="216"/>
      <c r="H136" s="207"/>
      <c r="I136" s="212"/>
      <c r="J136" s="212"/>
      <c r="K136" s="209"/>
      <c r="L136" s="32" t="s">
        <v>102</v>
      </c>
      <c r="M136" s="4">
        <f aca="true" t="shared" si="52" ref="M136:Q137">M140-M132</f>
        <v>0</v>
      </c>
      <c r="N136" s="4">
        <f t="shared" si="52"/>
        <v>0</v>
      </c>
      <c r="O136" s="4">
        <f t="shared" si="52"/>
        <v>0</v>
      </c>
      <c r="P136" s="4">
        <f t="shared" si="52"/>
        <v>0</v>
      </c>
      <c r="Q136" s="4">
        <f t="shared" si="52"/>
        <v>0</v>
      </c>
      <c r="R136" s="4">
        <f>SUM(O136:Q136)</f>
        <v>0</v>
      </c>
      <c r="S136" s="4">
        <f aca="true" t="shared" si="53" ref="S136:W137">S140-S132</f>
        <v>0</v>
      </c>
      <c r="T136" s="4">
        <f t="shared" si="53"/>
        <v>0</v>
      </c>
      <c r="U136" s="4">
        <f t="shared" si="53"/>
        <v>0</v>
      </c>
      <c r="V136" s="4">
        <f t="shared" si="53"/>
        <v>0</v>
      </c>
      <c r="W136" s="4">
        <f t="shared" si="53"/>
        <v>0</v>
      </c>
      <c r="X136" s="4">
        <f>M136-N136-R136</f>
        <v>0</v>
      </c>
    </row>
    <row r="137" spans="1:24" ht="11.25" customHeight="1" hidden="1">
      <c r="A137" s="71"/>
      <c r="B137" s="71"/>
      <c r="C137" s="71"/>
      <c r="D137" s="231"/>
      <c r="E137" s="232"/>
      <c r="F137" s="215"/>
      <c r="G137" s="216"/>
      <c r="H137" s="207"/>
      <c r="I137" s="212"/>
      <c r="J137" s="212"/>
      <c r="K137" s="209"/>
      <c r="L137" s="32" t="s">
        <v>103</v>
      </c>
      <c r="M137" s="4">
        <f t="shared" si="52"/>
        <v>0</v>
      </c>
      <c r="N137" s="4">
        <f t="shared" si="52"/>
        <v>0</v>
      </c>
      <c r="O137" s="4">
        <f t="shared" si="52"/>
        <v>0</v>
      </c>
      <c r="P137" s="4">
        <f t="shared" si="52"/>
        <v>0</v>
      </c>
      <c r="Q137" s="4">
        <f t="shared" si="52"/>
        <v>0</v>
      </c>
      <c r="R137" s="4">
        <f>SUM(O137:Q137)</f>
        <v>0</v>
      </c>
      <c r="S137" s="4">
        <f t="shared" si="53"/>
        <v>0</v>
      </c>
      <c r="T137" s="4">
        <f t="shared" si="53"/>
        <v>0</v>
      </c>
      <c r="U137" s="4">
        <f t="shared" si="53"/>
        <v>0</v>
      </c>
      <c r="V137" s="4">
        <f t="shared" si="53"/>
        <v>0</v>
      </c>
      <c r="W137" s="4">
        <f t="shared" si="53"/>
        <v>0</v>
      </c>
      <c r="X137" s="4">
        <f>M137-N137-R137</f>
        <v>0</v>
      </c>
    </row>
    <row r="138" spans="1:24" s="72" customFormat="1" ht="14.25" customHeight="1" hidden="1">
      <c r="A138" s="71"/>
      <c r="B138" s="71"/>
      <c r="C138" s="71"/>
      <c r="D138" s="231"/>
      <c r="E138" s="232"/>
      <c r="F138" s="215"/>
      <c r="G138" s="216"/>
      <c r="H138" s="207"/>
      <c r="I138" s="212"/>
      <c r="J138" s="212"/>
      <c r="K138" s="209"/>
      <c r="L138" s="194" t="s">
        <v>10</v>
      </c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</row>
    <row r="139" spans="1:24" s="72" customFormat="1" ht="16.5" customHeight="1" hidden="1">
      <c r="A139" s="73"/>
      <c r="B139" s="73"/>
      <c r="C139" s="73"/>
      <c r="D139" s="231"/>
      <c r="E139" s="232"/>
      <c r="F139" s="215"/>
      <c r="G139" s="216"/>
      <c r="H139" s="207"/>
      <c r="I139" s="212"/>
      <c r="J139" s="212"/>
      <c r="K139" s="209"/>
      <c r="L139" s="32" t="s">
        <v>28</v>
      </c>
      <c r="M139" s="102">
        <f aca="true" t="shared" si="54" ref="M139:X139">SUM(M140:M141)</f>
        <v>200000</v>
      </c>
      <c r="N139" s="102">
        <f t="shared" si="54"/>
        <v>0</v>
      </c>
      <c r="O139" s="102">
        <f t="shared" si="54"/>
        <v>100000</v>
      </c>
      <c r="P139" s="102">
        <f t="shared" si="54"/>
        <v>100000</v>
      </c>
      <c r="Q139" s="102">
        <f t="shared" si="54"/>
        <v>0</v>
      </c>
      <c r="R139" s="102">
        <f t="shared" si="54"/>
        <v>200000</v>
      </c>
      <c r="S139" s="102">
        <f t="shared" si="54"/>
        <v>0</v>
      </c>
      <c r="T139" s="102">
        <f t="shared" si="54"/>
        <v>0</v>
      </c>
      <c r="U139" s="102">
        <f t="shared" si="54"/>
        <v>0</v>
      </c>
      <c r="V139" s="102">
        <f t="shared" si="54"/>
        <v>0</v>
      </c>
      <c r="W139" s="102">
        <f t="shared" si="54"/>
        <v>0</v>
      </c>
      <c r="X139" s="102">
        <f t="shared" si="54"/>
        <v>0</v>
      </c>
    </row>
    <row r="140" spans="1:24" ht="16.5" customHeight="1" hidden="1">
      <c r="A140" s="73"/>
      <c r="B140" s="73"/>
      <c r="C140" s="73"/>
      <c r="D140" s="231"/>
      <c r="E140" s="232"/>
      <c r="F140" s="215"/>
      <c r="G140" s="216"/>
      <c r="H140" s="207"/>
      <c r="I140" s="212"/>
      <c r="J140" s="212"/>
      <c r="K140" s="209"/>
      <c r="L140" s="32" t="s">
        <v>104</v>
      </c>
      <c r="M140" s="21">
        <v>200000</v>
      </c>
      <c r="N140" s="4">
        <v>0</v>
      </c>
      <c r="O140" s="21">
        <v>100000</v>
      </c>
      <c r="P140" s="21">
        <v>100000</v>
      </c>
      <c r="Q140" s="21"/>
      <c r="R140" s="4">
        <f>SUM(O140:Q140)</f>
        <v>200000</v>
      </c>
      <c r="S140" s="4"/>
      <c r="T140" s="4"/>
      <c r="U140" s="4"/>
      <c r="V140" s="4"/>
      <c r="W140" s="4"/>
      <c r="X140" s="4">
        <f>M140-N140-R140</f>
        <v>0</v>
      </c>
    </row>
    <row r="141" spans="1:24" ht="15" customHeight="1" hidden="1">
      <c r="A141" s="71"/>
      <c r="B141" s="71"/>
      <c r="C141" s="71"/>
      <c r="D141" s="231"/>
      <c r="E141" s="232"/>
      <c r="F141" s="215"/>
      <c r="G141" s="216"/>
      <c r="H141" s="213"/>
      <c r="I141" s="214"/>
      <c r="J141" s="214"/>
      <c r="K141" s="210"/>
      <c r="L141" s="32" t="s">
        <v>101</v>
      </c>
      <c r="M141" s="21"/>
      <c r="N141" s="21"/>
      <c r="O141" s="21"/>
      <c r="P141" s="21"/>
      <c r="Q141" s="21"/>
      <c r="R141" s="4">
        <f>SUM(O141:Q141)</f>
        <v>0</v>
      </c>
      <c r="S141" s="4"/>
      <c r="T141" s="4"/>
      <c r="U141" s="4"/>
      <c r="V141" s="4"/>
      <c r="W141" s="4"/>
      <c r="X141" s="4">
        <f>M141-N141-R141</f>
        <v>0</v>
      </c>
    </row>
    <row r="142" spans="1:24" s="72" customFormat="1" ht="15" customHeight="1" hidden="1">
      <c r="A142" s="71"/>
      <c r="B142" s="71"/>
      <c r="C142" s="71"/>
      <c r="D142" s="221">
        <v>12</v>
      </c>
      <c r="E142" s="82" t="s">
        <v>65</v>
      </c>
      <c r="F142" s="83" t="s">
        <v>66</v>
      </c>
      <c r="G142" s="84" t="s">
        <v>67</v>
      </c>
      <c r="H142" s="206" t="s">
        <v>138</v>
      </c>
      <c r="I142" s="211">
        <v>2008</v>
      </c>
      <c r="J142" s="211">
        <v>2009</v>
      </c>
      <c r="K142" s="208" t="s">
        <v>118</v>
      </c>
      <c r="L142" s="67"/>
      <c r="M142" s="194" t="s">
        <v>9</v>
      </c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</row>
    <row r="143" spans="1:24" s="72" customFormat="1" ht="16.5" hidden="1">
      <c r="A143" s="73"/>
      <c r="B143" s="73"/>
      <c r="C143" s="73"/>
      <c r="D143" s="222"/>
      <c r="E143" s="82"/>
      <c r="F143" s="83"/>
      <c r="G143" s="84"/>
      <c r="H143" s="207"/>
      <c r="I143" s="212"/>
      <c r="J143" s="212"/>
      <c r="K143" s="209"/>
      <c r="L143" s="32" t="s">
        <v>28</v>
      </c>
      <c r="M143" s="101">
        <f aca="true" t="shared" si="55" ref="M143:R143">SUM(M144:M145)</f>
        <v>250000</v>
      </c>
      <c r="N143" s="101">
        <f t="shared" si="55"/>
        <v>0</v>
      </c>
      <c r="O143" s="101">
        <f t="shared" si="55"/>
        <v>50000</v>
      </c>
      <c r="P143" s="101">
        <f t="shared" si="55"/>
        <v>200000</v>
      </c>
      <c r="Q143" s="101">
        <f t="shared" si="55"/>
        <v>0</v>
      </c>
      <c r="R143" s="101">
        <f t="shared" si="55"/>
        <v>250000</v>
      </c>
      <c r="S143" s="101">
        <f>SUM(S144)</f>
        <v>0</v>
      </c>
      <c r="T143" s="101">
        <f>SUM(T144)</f>
        <v>0</v>
      </c>
      <c r="U143" s="101">
        <f>SUM(U144:U145)</f>
        <v>0</v>
      </c>
      <c r="V143" s="101">
        <f>SUM(V144:V145)</f>
        <v>0</v>
      </c>
      <c r="W143" s="101">
        <f>SUM(W144:W145)</f>
        <v>0</v>
      </c>
      <c r="X143" s="101">
        <f>SUM(X144:X145)</f>
        <v>0</v>
      </c>
    </row>
    <row r="144" spans="1:24" ht="16.5" customHeight="1" hidden="1">
      <c r="A144" s="73"/>
      <c r="B144" s="73"/>
      <c r="C144" s="73"/>
      <c r="D144" s="222"/>
      <c r="E144" s="82"/>
      <c r="F144" s="83"/>
      <c r="G144" s="84"/>
      <c r="H144" s="207"/>
      <c r="I144" s="212"/>
      <c r="J144" s="212"/>
      <c r="K144" s="209"/>
      <c r="L144" s="32" t="s">
        <v>100</v>
      </c>
      <c r="M144" s="21">
        <v>250000</v>
      </c>
      <c r="N144" s="4">
        <v>0</v>
      </c>
      <c r="O144" s="21">
        <v>50000</v>
      </c>
      <c r="P144" s="21">
        <v>200000</v>
      </c>
      <c r="Q144" s="21"/>
      <c r="R144" s="4">
        <f>SUM(O144:Q144)</f>
        <v>250000</v>
      </c>
      <c r="S144" s="4"/>
      <c r="T144" s="4"/>
      <c r="U144" s="4"/>
      <c r="V144" s="4"/>
      <c r="W144" s="4"/>
      <c r="X144" s="4">
        <f>M144-N144-R144</f>
        <v>0</v>
      </c>
    </row>
    <row r="145" spans="1:24" ht="16.5" customHeight="1" hidden="1">
      <c r="A145" s="71"/>
      <c r="B145" s="71"/>
      <c r="C145" s="71"/>
      <c r="D145" s="222"/>
      <c r="E145" s="82"/>
      <c r="F145" s="83"/>
      <c r="G145" s="84"/>
      <c r="H145" s="207"/>
      <c r="I145" s="212"/>
      <c r="J145" s="212"/>
      <c r="K145" s="209"/>
      <c r="L145" s="32" t="s">
        <v>101</v>
      </c>
      <c r="M145" s="21"/>
      <c r="N145" s="21"/>
      <c r="O145" s="21"/>
      <c r="P145" s="21"/>
      <c r="Q145" s="21"/>
      <c r="R145" s="4">
        <f>SUM(O145:Q145)</f>
        <v>0</v>
      </c>
      <c r="S145" s="4"/>
      <c r="T145" s="4"/>
      <c r="U145" s="4"/>
      <c r="V145" s="4"/>
      <c r="W145" s="4"/>
      <c r="X145" s="4">
        <f>M145-N145-R145</f>
        <v>0</v>
      </c>
    </row>
    <row r="146" spans="1:24" s="72" customFormat="1" ht="14.25" customHeight="1" hidden="1">
      <c r="A146" s="71"/>
      <c r="B146" s="71"/>
      <c r="C146" s="71"/>
      <c r="D146" s="222"/>
      <c r="E146" s="82"/>
      <c r="F146" s="83"/>
      <c r="G146" s="84"/>
      <c r="H146" s="207"/>
      <c r="I146" s="212"/>
      <c r="J146" s="212"/>
      <c r="K146" s="209"/>
      <c r="L146" s="194" t="s">
        <v>127</v>
      </c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</row>
    <row r="147" spans="1:24" s="72" customFormat="1" ht="16.5" customHeight="1" hidden="1">
      <c r="A147" s="73"/>
      <c r="B147" s="73" t="s">
        <v>43</v>
      </c>
      <c r="C147" s="73"/>
      <c r="D147" s="222"/>
      <c r="E147" s="82"/>
      <c r="F147" s="83"/>
      <c r="G147" s="84"/>
      <c r="H147" s="207"/>
      <c r="I147" s="212"/>
      <c r="J147" s="212"/>
      <c r="K147" s="209"/>
      <c r="L147" s="32" t="s">
        <v>69</v>
      </c>
      <c r="M147" s="100">
        <f aca="true" t="shared" si="56" ref="M147:R147">SUM(M148:M149)</f>
        <v>0</v>
      </c>
      <c r="N147" s="100">
        <f t="shared" si="56"/>
        <v>0</v>
      </c>
      <c r="O147" s="100">
        <f t="shared" si="56"/>
        <v>0</v>
      </c>
      <c r="P147" s="100">
        <f t="shared" si="56"/>
        <v>0</v>
      </c>
      <c r="Q147" s="100">
        <f t="shared" si="56"/>
        <v>0</v>
      </c>
      <c r="R147" s="100">
        <f t="shared" si="56"/>
        <v>0</v>
      </c>
      <c r="S147" s="100">
        <f>SUM(S148)</f>
        <v>0</v>
      </c>
      <c r="T147" s="100">
        <f>SUM(T148)</f>
        <v>0</v>
      </c>
      <c r="U147" s="100">
        <f>SUM(U148:U149)</f>
        <v>0</v>
      </c>
      <c r="V147" s="100">
        <f>SUM(V148:V149)</f>
        <v>0</v>
      </c>
      <c r="W147" s="100">
        <f>SUM(W148:W149)</f>
        <v>0</v>
      </c>
      <c r="X147" s="100">
        <f>SUM(X148:X149)</f>
        <v>0</v>
      </c>
    </row>
    <row r="148" spans="1:24" ht="24.75" customHeight="1" hidden="1">
      <c r="A148" s="73"/>
      <c r="B148" s="73"/>
      <c r="C148" s="73"/>
      <c r="D148" s="222"/>
      <c r="E148" s="82"/>
      <c r="F148" s="83"/>
      <c r="G148" s="84"/>
      <c r="H148" s="207"/>
      <c r="I148" s="212"/>
      <c r="J148" s="212"/>
      <c r="K148" s="209"/>
      <c r="L148" s="32" t="s">
        <v>102</v>
      </c>
      <c r="M148" s="4">
        <f aca="true" t="shared" si="57" ref="M148:Q149">M152-M144</f>
        <v>0</v>
      </c>
      <c r="N148" s="4">
        <f t="shared" si="57"/>
        <v>0</v>
      </c>
      <c r="O148" s="4">
        <f t="shared" si="57"/>
        <v>0</v>
      </c>
      <c r="P148" s="4">
        <f t="shared" si="57"/>
        <v>0</v>
      </c>
      <c r="Q148" s="4">
        <f t="shared" si="57"/>
        <v>0</v>
      </c>
      <c r="R148" s="4">
        <f>SUM(O148:Q148)</f>
        <v>0</v>
      </c>
      <c r="S148" s="4">
        <f aca="true" t="shared" si="58" ref="S148:W149">S152-S144</f>
        <v>0</v>
      </c>
      <c r="T148" s="4">
        <f t="shared" si="58"/>
        <v>0</v>
      </c>
      <c r="U148" s="4">
        <f t="shared" si="58"/>
        <v>0</v>
      </c>
      <c r="V148" s="4">
        <f t="shared" si="58"/>
        <v>0</v>
      </c>
      <c r="W148" s="4">
        <f t="shared" si="58"/>
        <v>0</v>
      </c>
      <c r="X148" s="4">
        <f>M148-N148-R148</f>
        <v>0</v>
      </c>
    </row>
    <row r="149" spans="1:24" ht="11.25" customHeight="1" hidden="1">
      <c r="A149" s="71"/>
      <c r="B149" s="71"/>
      <c r="C149" s="71"/>
      <c r="D149" s="222"/>
      <c r="E149" s="82"/>
      <c r="F149" s="83"/>
      <c r="G149" s="84"/>
      <c r="H149" s="207"/>
      <c r="I149" s="212"/>
      <c r="J149" s="212"/>
      <c r="K149" s="209"/>
      <c r="L149" s="32" t="s">
        <v>103</v>
      </c>
      <c r="M149" s="4">
        <f t="shared" si="57"/>
        <v>0</v>
      </c>
      <c r="N149" s="4">
        <f t="shared" si="57"/>
        <v>0</v>
      </c>
      <c r="O149" s="4">
        <f t="shared" si="57"/>
        <v>0</v>
      </c>
      <c r="P149" s="4">
        <f t="shared" si="57"/>
        <v>0</v>
      </c>
      <c r="Q149" s="4">
        <f t="shared" si="57"/>
        <v>0</v>
      </c>
      <c r="R149" s="4">
        <f>SUM(O149:Q149)</f>
        <v>0</v>
      </c>
      <c r="S149" s="4">
        <f t="shared" si="58"/>
        <v>0</v>
      </c>
      <c r="T149" s="4">
        <f t="shared" si="58"/>
        <v>0</v>
      </c>
      <c r="U149" s="4">
        <f t="shared" si="58"/>
        <v>0</v>
      </c>
      <c r="V149" s="4">
        <f t="shared" si="58"/>
        <v>0</v>
      </c>
      <c r="W149" s="4">
        <f t="shared" si="58"/>
        <v>0</v>
      </c>
      <c r="X149" s="4">
        <f>M149-N149-R149</f>
        <v>0</v>
      </c>
    </row>
    <row r="150" spans="1:24" s="72" customFormat="1" ht="14.25" customHeight="1" hidden="1">
      <c r="A150" s="71"/>
      <c r="B150" s="71"/>
      <c r="C150" s="71"/>
      <c r="D150" s="222"/>
      <c r="E150" s="96"/>
      <c r="F150" s="94"/>
      <c r="G150" s="92"/>
      <c r="H150" s="207"/>
      <c r="I150" s="212"/>
      <c r="J150" s="212"/>
      <c r="K150" s="209"/>
      <c r="L150" s="194" t="s">
        <v>10</v>
      </c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</row>
    <row r="151" spans="1:24" s="72" customFormat="1" ht="16.5" customHeight="1" hidden="1">
      <c r="A151" s="73"/>
      <c r="B151" s="73"/>
      <c r="C151" s="73"/>
      <c r="D151" s="98"/>
      <c r="E151" s="97"/>
      <c r="F151" s="95"/>
      <c r="G151" s="93"/>
      <c r="H151" s="99"/>
      <c r="I151" s="78"/>
      <c r="J151" s="78"/>
      <c r="K151" s="86"/>
      <c r="L151" s="32" t="s">
        <v>28</v>
      </c>
      <c r="M151" s="102">
        <f aca="true" t="shared" si="59" ref="M151:X151">SUM(M152:M153)</f>
        <v>250000</v>
      </c>
      <c r="N151" s="102">
        <f t="shared" si="59"/>
        <v>0</v>
      </c>
      <c r="O151" s="102">
        <f t="shared" si="59"/>
        <v>50000</v>
      </c>
      <c r="P151" s="102">
        <f t="shared" si="59"/>
        <v>200000</v>
      </c>
      <c r="Q151" s="102">
        <f t="shared" si="59"/>
        <v>0</v>
      </c>
      <c r="R151" s="102">
        <f t="shared" si="59"/>
        <v>250000</v>
      </c>
      <c r="S151" s="102">
        <f t="shared" si="59"/>
        <v>0</v>
      </c>
      <c r="T151" s="102">
        <f t="shared" si="59"/>
        <v>0</v>
      </c>
      <c r="U151" s="102">
        <f t="shared" si="59"/>
        <v>0</v>
      </c>
      <c r="V151" s="102">
        <f t="shared" si="59"/>
        <v>0</v>
      </c>
      <c r="W151" s="102">
        <f t="shared" si="59"/>
        <v>0</v>
      </c>
      <c r="X151" s="102">
        <f t="shared" si="59"/>
        <v>0</v>
      </c>
    </row>
    <row r="152" spans="1:24" ht="16.5" customHeight="1" hidden="1">
      <c r="A152" s="73"/>
      <c r="B152" s="73"/>
      <c r="C152" s="73"/>
      <c r="D152" s="98"/>
      <c r="E152" s="97"/>
      <c r="F152" s="95"/>
      <c r="G152" s="93"/>
      <c r="H152" s="89"/>
      <c r="I152" s="79"/>
      <c r="J152" s="79"/>
      <c r="K152" s="85"/>
      <c r="L152" s="32" t="s">
        <v>104</v>
      </c>
      <c r="M152" s="21">
        <v>250000</v>
      </c>
      <c r="N152" s="4">
        <v>0</v>
      </c>
      <c r="O152" s="21">
        <v>50000</v>
      </c>
      <c r="P152" s="21">
        <v>200000</v>
      </c>
      <c r="Q152" s="21"/>
      <c r="R152" s="4">
        <f>SUM(O152:Q152)</f>
        <v>250000</v>
      </c>
      <c r="S152" s="4"/>
      <c r="T152" s="4"/>
      <c r="U152" s="4"/>
      <c r="V152" s="4"/>
      <c r="W152" s="4"/>
      <c r="X152" s="4">
        <f>M152-N152-R152</f>
        <v>0</v>
      </c>
    </row>
    <row r="153" spans="1:24" ht="15" customHeight="1" hidden="1">
      <c r="A153" s="71"/>
      <c r="B153" s="71"/>
      <c r="C153" s="71"/>
      <c r="D153" s="81"/>
      <c r="E153" s="82"/>
      <c r="F153" s="83"/>
      <c r="G153" s="84"/>
      <c r="H153" s="99"/>
      <c r="I153" s="78"/>
      <c r="J153" s="78"/>
      <c r="K153" s="86"/>
      <c r="L153" s="32" t="s">
        <v>101</v>
      </c>
      <c r="M153" s="21"/>
      <c r="N153" s="21"/>
      <c r="O153" s="21"/>
      <c r="P153" s="21"/>
      <c r="Q153" s="21"/>
      <c r="R153" s="4">
        <f>SUM(O153:Q153)</f>
        <v>0</v>
      </c>
      <c r="S153" s="4"/>
      <c r="T153" s="4"/>
      <c r="U153" s="4"/>
      <c r="V153" s="4"/>
      <c r="W153" s="4"/>
      <c r="X153" s="4">
        <f>M153-N153-R153</f>
        <v>0</v>
      </c>
    </row>
    <row r="154" spans="1:24" s="72" customFormat="1" ht="11.25" customHeight="1">
      <c r="A154" s="71"/>
      <c r="B154" s="71"/>
      <c r="C154" s="71"/>
      <c r="D154" s="231">
        <v>13</v>
      </c>
      <c r="E154" s="232" t="s">
        <v>65</v>
      </c>
      <c r="F154" s="215" t="s">
        <v>66</v>
      </c>
      <c r="G154" s="216" t="s">
        <v>67</v>
      </c>
      <c r="H154" s="206" t="s">
        <v>117</v>
      </c>
      <c r="I154" s="211">
        <v>2006</v>
      </c>
      <c r="J154" s="211">
        <v>2010</v>
      </c>
      <c r="K154" s="208" t="s">
        <v>118</v>
      </c>
      <c r="L154" s="223" t="s">
        <v>9</v>
      </c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5"/>
    </row>
    <row r="155" spans="1:24" s="72" customFormat="1" ht="11.25" customHeight="1">
      <c r="A155" s="73"/>
      <c r="B155" s="73"/>
      <c r="C155" s="73"/>
      <c r="D155" s="231"/>
      <c r="E155" s="232"/>
      <c r="F155" s="215"/>
      <c r="G155" s="216"/>
      <c r="H155" s="207"/>
      <c r="I155" s="212"/>
      <c r="J155" s="212"/>
      <c r="K155" s="209"/>
      <c r="L155" s="32" t="s">
        <v>29</v>
      </c>
      <c r="M155" s="101">
        <f aca="true" t="shared" si="60" ref="M155:R155">SUM(M156:M157)</f>
        <v>6568802</v>
      </c>
      <c r="N155" s="101">
        <f t="shared" si="60"/>
        <v>118802</v>
      </c>
      <c r="O155" s="101">
        <f t="shared" si="60"/>
        <v>2000000</v>
      </c>
      <c r="P155" s="101">
        <f t="shared" si="60"/>
        <v>2000000</v>
      </c>
      <c r="Q155" s="101">
        <f t="shared" si="60"/>
        <v>2450000</v>
      </c>
      <c r="R155" s="101">
        <f t="shared" si="60"/>
        <v>6450000</v>
      </c>
      <c r="S155" s="101">
        <f>SUM(S156)</f>
        <v>0</v>
      </c>
      <c r="T155" s="101">
        <f>SUM(T156)</f>
        <v>0</v>
      </c>
      <c r="U155" s="101">
        <f>SUM(U156:U157)</f>
        <v>0</v>
      </c>
      <c r="V155" s="101">
        <f>SUM(V156:V157)</f>
        <v>0</v>
      </c>
      <c r="W155" s="101">
        <f>SUM(W156:W157)</f>
        <v>0</v>
      </c>
      <c r="X155" s="101">
        <f>SUM(X156:X157)</f>
        <v>0</v>
      </c>
    </row>
    <row r="156" spans="1:24" ht="16.5" customHeight="1" hidden="1">
      <c r="A156" s="73"/>
      <c r="B156" s="73"/>
      <c r="C156" s="73"/>
      <c r="D156" s="231"/>
      <c r="E156" s="232"/>
      <c r="F156" s="215"/>
      <c r="G156" s="216"/>
      <c r="H156" s="207"/>
      <c r="I156" s="212"/>
      <c r="J156" s="212"/>
      <c r="K156" s="209"/>
      <c r="L156" s="32" t="s">
        <v>100</v>
      </c>
      <c r="M156" s="21">
        <v>6568802</v>
      </c>
      <c r="N156" s="4">
        <v>118802</v>
      </c>
      <c r="O156" s="21">
        <v>2000000</v>
      </c>
      <c r="P156" s="21">
        <v>2000000</v>
      </c>
      <c r="Q156" s="21">
        <v>2450000</v>
      </c>
      <c r="R156" s="4">
        <f>SUM(O156:Q156)</f>
        <v>6450000</v>
      </c>
      <c r="S156" s="4"/>
      <c r="T156" s="4"/>
      <c r="U156" s="4"/>
      <c r="V156" s="4"/>
      <c r="W156" s="4"/>
      <c r="X156" s="4">
        <f>M156-N156-R156</f>
        <v>0</v>
      </c>
    </row>
    <row r="157" spans="1:24" ht="16.5" customHeight="1" hidden="1">
      <c r="A157" s="71"/>
      <c r="B157" s="71"/>
      <c r="C157" s="71"/>
      <c r="D157" s="231"/>
      <c r="E157" s="232"/>
      <c r="F157" s="215"/>
      <c r="G157" s="216"/>
      <c r="H157" s="207"/>
      <c r="I157" s="212"/>
      <c r="J157" s="212"/>
      <c r="K157" s="209"/>
      <c r="L157" s="32" t="s">
        <v>101</v>
      </c>
      <c r="M157" s="21"/>
      <c r="N157" s="21"/>
      <c r="O157" s="21"/>
      <c r="P157" s="21"/>
      <c r="Q157" s="21"/>
      <c r="R157" s="4">
        <f>SUM(O157:Q157)</f>
        <v>0</v>
      </c>
      <c r="S157" s="4"/>
      <c r="T157" s="4"/>
      <c r="U157" s="4"/>
      <c r="V157" s="4"/>
      <c r="W157" s="4"/>
      <c r="X157" s="4">
        <f>M157-N157-R157</f>
        <v>0</v>
      </c>
    </row>
    <row r="158" spans="1:24" s="72" customFormat="1" ht="12.75">
      <c r="A158" s="71"/>
      <c r="B158" s="71"/>
      <c r="C158" s="71"/>
      <c r="D158" s="231"/>
      <c r="E158" s="232"/>
      <c r="F158" s="215"/>
      <c r="G158" s="216"/>
      <c r="H158" s="207"/>
      <c r="I158" s="212"/>
      <c r="J158" s="212"/>
      <c r="K158" s="209"/>
      <c r="L158" s="194" t="s">
        <v>127</v>
      </c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</row>
    <row r="159" spans="1:24" s="72" customFormat="1" ht="12" customHeight="1">
      <c r="A159" s="73"/>
      <c r="B159" s="73" t="s">
        <v>43</v>
      </c>
      <c r="C159" s="73"/>
      <c r="D159" s="231"/>
      <c r="E159" s="232"/>
      <c r="F159" s="215"/>
      <c r="G159" s="216"/>
      <c r="H159" s="207"/>
      <c r="I159" s="212"/>
      <c r="J159" s="212"/>
      <c r="K159" s="209"/>
      <c r="L159" s="32" t="s">
        <v>141</v>
      </c>
      <c r="M159" s="100">
        <f aca="true" t="shared" si="61" ref="M159:R159">SUM(M160:M161)</f>
        <v>-1400000</v>
      </c>
      <c r="N159" s="100">
        <f t="shared" si="61"/>
        <v>0</v>
      </c>
      <c r="O159" s="100">
        <f t="shared" si="61"/>
        <v>-1400000</v>
      </c>
      <c r="P159" s="100">
        <f t="shared" si="61"/>
        <v>0</v>
      </c>
      <c r="Q159" s="100">
        <f t="shared" si="61"/>
        <v>0</v>
      </c>
      <c r="R159" s="100">
        <f t="shared" si="61"/>
        <v>-1400000</v>
      </c>
      <c r="S159" s="100">
        <f>SUM(S160)</f>
        <v>0</v>
      </c>
      <c r="T159" s="100">
        <f>SUM(T160)</f>
        <v>0</v>
      </c>
      <c r="U159" s="100">
        <f>SUM(U160:U161)</f>
        <v>0</v>
      </c>
      <c r="V159" s="100">
        <f>SUM(V160:V161)</f>
        <v>0</v>
      </c>
      <c r="W159" s="100">
        <f>SUM(W160:W161)</f>
        <v>0</v>
      </c>
      <c r="X159" s="100">
        <f>SUM(X160:X161)</f>
        <v>0</v>
      </c>
    </row>
    <row r="160" spans="1:24" ht="24.75" customHeight="1" hidden="1">
      <c r="A160" s="73"/>
      <c r="B160" s="73"/>
      <c r="C160" s="73"/>
      <c r="D160" s="231"/>
      <c r="E160" s="232"/>
      <c r="F160" s="215"/>
      <c r="G160" s="216"/>
      <c r="H160" s="207"/>
      <c r="I160" s="212"/>
      <c r="J160" s="212"/>
      <c r="K160" s="209"/>
      <c r="L160" s="32" t="s">
        <v>102</v>
      </c>
      <c r="M160" s="4">
        <f aca="true" t="shared" si="62" ref="M160:Q161">M164-M156</f>
        <v>-1400000</v>
      </c>
      <c r="N160" s="4">
        <f t="shared" si="62"/>
        <v>0</v>
      </c>
      <c r="O160" s="4">
        <f t="shared" si="62"/>
        <v>-1400000</v>
      </c>
      <c r="P160" s="4">
        <f t="shared" si="62"/>
        <v>0</v>
      </c>
      <c r="Q160" s="4">
        <f t="shared" si="62"/>
        <v>0</v>
      </c>
      <c r="R160" s="4">
        <f>SUM(O160:Q160)</f>
        <v>-1400000</v>
      </c>
      <c r="S160" s="4">
        <f aca="true" t="shared" si="63" ref="S160:W161">S164-S156</f>
        <v>0</v>
      </c>
      <c r="T160" s="4">
        <f t="shared" si="63"/>
        <v>0</v>
      </c>
      <c r="U160" s="4">
        <f t="shared" si="63"/>
        <v>0</v>
      </c>
      <c r="V160" s="4">
        <f t="shared" si="63"/>
        <v>0</v>
      </c>
      <c r="W160" s="4">
        <f t="shared" si="63"/>
        <v>0</v>
      </c>
      <c r="X160" s="4">
        <f>M160-N160-R160</f>
        <v>0</v>
      </c>
    </row>
    <row r="161" spans="1:24" ht="1.5" customHeight="1" hidden="1">
      <c r="A161" s="71"/>
      <c r="B161" s="71"/>
      <c r="C161" s="71"/>
      <c r="D161" s="231"/>
      <c r="E161" s="232"/>
      <c r="F161" s="215"/>
      <c r="G161" s="216"/>
      <c r="H161" s="207"/>
      <c r="I161" s="212"/>
      <c r="J161" s="212"/>
      <c r="K161" s="209"/>
      <c r="L161" s="32" t="s">
        <v>103</v>
      </c>
      <c r="M161" s="4">
        <f t="shared" si="62"/>
        <v>0</v>
      </c>
      <c r="N161" s="4">
        <f t="shared" si="62"/>
        <v>0</v>
      </c>
      <c r="O161" s="4">
        <f t="shared" si="62"/>
        <v>0</v>
      </c>
      <c r="P161" s="4">
        <f t="shared" si="62"/>
        <v>0</v>
      </c>
      <c r="Q161" s="4">
        <f t="shared" si="62"/>
        <v>0</v>
      </c>
      <c r="R161" s="4">
        <f>SUM(O161:Q161)</f>
        <v>0</v>
      </c>
      <c r="S161" s="4">
        <f t="shared" si="63"/>
        <v>0</v>
      </c>
      <c r="T161" s="4">
        <f t="shared" si="63"/>
        <v>0</v>
      </c>
      <c r="U161" s="4">
        <f t="shared" si="63"/>
        <v>0</v>
      </c>
      <c r="V161" s="4">
        <f t="shared" si="63"/>
        <v>0</v>
      </c>
      <c r="W161" s="4">
        <f t="shared" si="63"/>
        <v>0</v>
      </c>
      <c r="X161" s="4">
        <f>M161-N161-R161</f>
        <v>0</v>
      </c>
    </row>
    <row r="162" spans="1:24" s="72" customFormat="1" ht="12.75">
      <c r="A162" s="71"/>
      <c r="B162" s="71"/>
      <c r="C162" s="71"/>
      <c r="D162" s="231"/>
      <c r="E162" s="232"/>
      <c r="F162" s="215"/>
      <c r="G162" s="216"/>
      <c r="H162" s="207"/>
      <c r="I162" s="212"/>
      <c r="J162" s="212"/>
      <c r="K162" s="209"/>
      <c r="L162" s="194" t="s">
        <v>10</v>
      </c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</row>
    <row r="163" spans="1:24" s="72" customFormat="1" ht="9" customHeight="1">
      <c r="A163" s="73"/>
      <c r="B163" s="73"/>
      <c r="C163" s="73"/>
      <c r="D163" s="231"/>
      <c r="E163" s="232"/>
      <c r="F163" s="215"/>
      <c r="G163" s="216"/>
      <c r="H163" s="207"/>
      <c r="I163" s="212"/>
      <c r="J163" s="212"/>
      <c r="K163" s="209"/>
      <c r="L163" s="32" t="s">
        <v>29</v>
      </c>
      <c r="M163" s="102">
        <f aca="true" t="shared" si="64" ref="M163:X163">SUM(M164:M165)</f>
        <v>5168802</v>
      </c>
      <c r="N163" s="102">
        <f t="shared" si="64"/>
        <v>118802</v>
      </c>
      <c r="O163" s="102">
        <f t="shared" si="64"/>
        <v>600000</v>
      </c>
      <c r="P163" s="102">
        <f t="shared" si="64"/>
        <v>2000000</v>
      </c>
      <c r="Q163" s="102">
        <f t="shared" si="64"/>
        <v>2450000</v>
      </c>
      <c r="R163" s="102">
        <f t="shared" si="64"/>
        <v>5050000</v>
      </c>
      <c r="S163" s="102">
        <f t="shared" si="64"/>
        <v>0</v>
      </c>
      <c r="T163" s="102">
        <f t="shared" si="64"/>
        <v>0</v>
      </c>
      <c r="U163" s="102">
        <f t="shared" si="64"/>
        <v>0</v>
      </c>
      <c r="V163" s="102">
        <f t="shared" si="64"/>
        <v>0</v>
      </c>
      <c r="W163" s="102">
        <f t="shared" si="64"/>
        <v>0</v>
      </c>
      <c r="X163" s="102">
        <f t="shared" si="64"/>
        <v>0</v>
      </c>
    </row>
    <row r="164" spans="1:24" ht="16.5" customHeight="1" hidden="1">
      <c r="A164" s="73"/>
      <c r="B164" s="73"/>
      <c r="C164" s="73"/>
      <c r="D164" s="231"/>
      <c r="E164" s="232"/>
      <c r="F164" s="215"/>
      <c r="G164" s="216"/>
      <c r="H164" s="207"/>
      <c r="I164" s="212"/>
      <c r="J164" s="212"/>
      <c r="K164" s="209"/>
      <c r="L164" s="32" t="s">
        <v>104</v>
      </c>
      <c r="M164" s="21">
        <v>5168802</v>
      </c>
      <c r="N164" s="4">
        <v>118802</v>
      </c>
      <c r="O164" s="21">
        <v>600000</v>
      </c>
      <c r="P164" s="21">
        <v>2000000</v>
      </c>
      <c r="Q164" s="21">
        <v>2450000</v>
      </c>
      <c r="R164" s="4">
        <f>SUM(O164:Q164)</f>
        <v>5050000</v>
      </c>
      <c r="S164" s="4"/>
      <c r="T164" s="4"/>
      <c r="U164" s="4"/>
      <c r="V164" s="4"/>
      <c r="W164" s="4"/>
      <c r="X164" s="4">
        <f>M164-N164-R164</f>
        <v>0</v>
      </c>
    </row>
    <row r="165" spans="1:24" ht="15" customHeight="1" hidden="1">
      <c r="A165" s="71"/>
      <c r="B165" s="71"/>
      <c r="C165" s="71"/>
      <c r="D165" s="231"/>
      <c r="E165" s="232"/>
      <c r="F165" s="215"/>
      <c r="G165" s="216"/>
      <c r="H165" s="213"/>
      <c r="I165" s="214"/>
      <c r="J165" s="214"/>
      <c r="K165" s="210"/>
      <c r="L165" s="32" t="s">
        <v>101</v>
      </c>
      <c r="M165" s="21"/>
      <c r="N165" s="21"/>
      <c r="O165" s="21"/>
      <c r="P165" s="21"/>
      <c r="Q165" s="21"/>
      <c r="R165" s="4">
        <f>SUM(O165:Q165)</f>
        <v>0</v>
      </c>
      <c r="S165" s="4"/>
      <c r="T165" s="4"/>
      <c r="U165" s="4"/>
      <c r="V165" s="4"/>
      <c r="W165" s="4"/>
      <c r="X165" s="4">
        <f>M165-N165-R165</f>
        <v>0</v>
      </c>
    </row>
    <row r="166" spans="1:24" s="72" customFormat="1" ht="15" customHeight="1" hidden="1">
      <c r="A166" s="71"/>
      <c r="B166" s="71"/>
      <c r="C166" s="71"/>
      <c r="D166" s="231">
        <v>14</v>
      </c>
      <c r="E166" s="232" t="s">
        <v>65</v>
      </c>
      <c r="F166" s="215" t="s">
        <v>66</v>
      </c>
      <c r="G166" s="216" t="s">
        <v>67</v>
      </c>
      <c r="H166" s="206" t="s">
        <v>121</v>
      </c>
      <c r="I166" s="211">
        <v>2007</v>
      </c>
      <c r="J166" s="211">
        <v>2012</v>
      </c>
      <c r="K166" s="208" t="s">
        <v>122</v>
      </c>
      <c r="L166" s="67"/>
      <c r="M166" s="194" t="s">
        <v>9</v>
      </c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</row>
    <row r="167" spans="1:24" s="72" customFormat="1" ht="16.5" hidden="1">
      <c r="A167" s="73"/>
      <c r="B167" s="73"/>
      <c r="C167" s="73"/>
      <c r="D167" s="231"/>
      <c r="E167" s="232"/>
      <c r="F167" s="215"/>
      <c r="G167" s="216"/>
      <c r="H167" s="207"/>
      <c r="I167" s="212"/>
      <c r="J167" s="212"/>
      <c r="K167" s="209"/>
      <c r="L167" s="32" t="s">
        <v>28</v>
      </c>
      <c r="M167" s="101">
        <f aca="true" t="shared" si="65" ref="M167:R167">SUM(M168:M169)</f>
        <v>1900000</v>
      </c>
      <c r="N167" s="101">
        <f t="shared" si="65"/>
        <v>0</v>
      </c>
      <c r="O167" s="101">
        <f t="shared" si="65"/>
        <v>100000</v>
      </c>
      <c r="P167" s="101">
        <f t="shared" si="65"/>
        <v>500000</v>
      </c>
      <c r="Q167" s="101">
        <f t="shared" si="65"/>
        <v>500000</v>
      </c>
      <c r="R167" s="101">
        <f t="shared" si="65"/>
        <v>1100000</v>
      </c>
      <c r="S167" s="101">
        <f>SUM(S168)</f>
        <v>0</v>
      </c>
      <c r="T167" s="101">
        <f>SUM(T168)</f>
        <v>0</v>
      </c>
      <c r="U167" s="101">
        <f>SUM(U168:U169)</f>
        <v>0</v>
      </c>
      <c r="V167" s="101">
        <f>SUM(V168:V169)</f>
        <v>0</v>
      </c>
      <c r="W167" s="101">
        <f>SUM(W168:W169)</f>
        <v>0</v>
      </c>
      <c r="X167" s="101">
        <f>SUM(X168:X169)</f>
        <v>800000</v>
      </c>
    </row>
    <row r="168" spans="1:24" ht="16.5" customHeight="1" hidden="1">
      <c r="A168" s="73"/>
      <c r="B168" s="73"/>
      <c r="C168" s="73"/>
      <c r="D168" s="231"/>
      <c r="E168" s="232"/>
      <c r="F168" s="215"/>
      <c r="G168" s="216"/>
      <c r="H168" s="207"/>
      <c r="I168" s="212"/>
      <c r="J168" s="212"/>
      <c r="K168" s="209"/>
      <c r="L168" s="32" t="s">
        <v>100</v>
      </c>
      <c r="M168" s="21">
        <v>1900000</v>
      </c>
      <c r="N168" s="4">
        <v>0</v>
      </c>
      <c r="O168" s="21">
        <v>100000</v>
      </c>
      <c r="P168" s="21">
        <v>500000</v>
      </c>
      <c r="Q168" s="21">
        <v>500000</v>
      </c>
      <c r="R168" s="4">
        <f>SUM(O168:Q168)</f>
        <v>1100000</v>
      </c>
      <c r="S168" s="4"/>
      <c r="T168" s="4"/>
      <c r="U168" s="4"/>
      <c r="V168" s="4"/>
      <c r="W168" s="4"/>
      <c r="X168" s="4">
        <f>M168-N168-R168</f>
        <v>800000</v>
      </c>
    </row>
    <row r="169" spans="1:24" ht="16.5" customHeight="1" hidden="1">
      <c r="A169" s="71"/>
      <c r="B169" s="71"/>
      <c r="C169" s="71"/>
      <c r="D169" s="231"/>
      <c r="E169" s="232"/>
      <c r="F169" s="215"/>
      <c r="G169" s="216"/>
      <c r="H169" s="207"/>
      <c r="I169" s="212"/>
      <c r="J169" s="212"/>
      <c r="K169" s="209"/>
      <c r="L169" s="32" t="s">
        <v>101</v>
      </c>
      <c r="M169" s="21"/>
      <c r="N169" s="21"/>
      <c r="O169" s="21"/>
      <c r="P169" s="21"/>
      <c r="Q169" s="21"/>
      <c r="R169" s="4">
        <f>SUM(O169:Q169)</f>
        <v>0</v>
      </c>
      <c r="S169" s="4"/>
      <c r="T169" s="4"/>
      <c r="U169" s="4"/>
      <c r="V169" s="4"/>
      <c r="W169" s="4"/>
      <c r="X169" s="4">
        <f>M169-N169-R169</f>
        <v>0</v>
      </c>
    </row>
    <row r="170" spans="1:24" s="72" customFormat="1" ht="14.25" customHeight="1" hidden="1">
      <c r="A170" s="71"/>
      <c r="B170" s="71"/>
      <c r="C170" s="71"/>
      <c r="D170" s="231"/>
      <c r="E170" s="232"/>
      <c r="F170" s="215"/>
      <c r="G170" s="216"/>
      <c r="H170" s="207"/>
      <c r="I170" s="212"/>
      <c r="J170" s="212"/>
      <c r="K170" s="209"/>
      <c r="L170" s="194" t="s">
        <v>127</v>
      </c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</row>
    <row r="171" spans="1:24" s="72" customFormat="1" ht="16.5" customHeight="1" hidden="1">
      <c r="A171" s="73"/>
      <c r="B171" s="73" t="s">
        <v>43</v>
      </c>
      <c r="C171" s="73"/>
      <c r="D171" s="231"/>
      <c r="E171" s="232"/>
      <c r="F171" s="215"/>
      <c r="G171" s="216"/>
      <c r="H171" s="207"/>
      <c r="I171" s="212"/>
      <c r="J171" s="212"/>
      <c r="K171" s="209"/>
      <c r="L171" s="32" t="s">
        <v>69</v>
      </c>
      <c r="M171" s="100">
        <f aca="true" t="shared" si="66" ref="M171:R171">SUM(M172:M173)</f>
        <v>0</v>
      </c>
      <c r="N171" s="100">
        <f t="shared" si="66"/>
        <v>0</v>
      </c>
      <c r="O171" s="100">
        <f t="shared" si="66"/>
        <v>0</v>
      </c>
      <c r="P171" s="100">
        <f t="shared" si="66"/>
        <v>0</v>
      </c>
      <c r="Q171" s="100">
        <f t="shared" si="66"/>
        <v>0</v>
      </c>
      <c r="R171" s="100">
        <f t="shared" si="66"/>
        <v>0</v>
      </c>
      <c r="S171" s="100">
        <f>SUM(S172)</f>
        <v>0</v>
      </c>
      <c r="T171" s="100">
        <f>SUM(T172)</f>
        <v>0</v>
      </c>
      <c r="U171" s="100">
        <f>SUM(U172:U173)</f>
        <v>0</v>
      </c>
      <c r="V171" s="100">
        <f>SUM(V172:V173)</f>
        <v>0</v>
      </c>
      <c r="W171" s="100">
        <f>SUM(W172:W173)</f>
        <v>0</v>
      </c>
      <c r="X171" s="100">
        <f>SUM(X172:X173)</f>
        <v>0</v>
      </c>
    </row>
    <row r="172" spans="1:24" ht="24.75" customHeight="1" hidden="1">
      <c r="A172" s="73"/>
      <c r="B172" s="73"/>
      <c r="C172" s="73"/>
      <c r="D172" s="231"/>
      <c r="E172" s="232"/>
      <c r="F172" s="215"/>
      <c r="G172" s="216"/>
      <c r="H172" s="207"/>
      <c r="I172" s="212"/>
      <c r="J172" s="212"/>
      <c r="K172" s="209"/>
      <c r="L172" s="32" t="s">
        <v>102</v>
      </c>
      <c r="M172" s="4">
        <f aca="true" t="shared" si="67" ref="M172:Q173">M176-M168</f>
        <v>0</v>
      </c>
      <c r="N172" s="4">
        <f t="shared" si="67"/>
        <v>0</v>
      </c>
      <c r="O172" s="4">
        <f t="shared" si="67"/>
        <v>0</v>
      </c>
      <c r="P172" s="4">
        <f t="shared" si="67"/>
        <v>0</v>
      </c>
      <c r="Q172" s="4">
        <f t="shared" si="67"/>
        <v>0</v>
      </c>
      <c r="R172" s="4">
        <f>SUM(O172:Q172)</f>
        <v>0</v>
      </c>
      <c r="S172" s="4">
        <f aca="true" t="shared" si="68" ref="S172:W173">S176-S168</f>
        <v>0</v>
      </c>
      <c r="T172" s="4">
        <f t="shared" si="68"/>
        <v>0</v>
      </c>
      <c r="U172" s="4">
        <f t="shared" si="68"/>
        <v>0</v>
      </c>
      <c r="V172" s="4">
        <f t="shared" si="68"/>
        <v>0</v>
      </c>
      <c r="W172" s="4">
        <f t="shared" si="68"/>
        <v>0</v>
      </c>
      <c r="X172" s="4">
        <f>M172-N172-R172</f>
        <v>0</v>
      </c>
    </row>
    <row r="173" spans="1:24" ht="11.25" customHeight="1" hidden="1">
      <c r="A173" s="71"/>
      <c r="B173" s="71"/>
      <c r="C173" s="71"/>
      <c r="D173" s="231"/>
      <c r="E173" s="232"/>
      <c r="F173" s="215"/>
      <c r="G173" s="216"/>
      <c r="H173" s="207"/>
      <c r="I173" s="212"/>
      <c r="J173" s="212"/>
      <c r="K173" s="209"/>
      <c r="L173" s="32" t="s">
        <v>103</v>
      </c>
      <c r="M173" s="4">
        <f t="shared" si="67"/>
        <v>0</v>
      </c>
      <c r="N173" s="4">
        <f t="shared" si="67"/>
        <v>0</v>
      </c>
      <c r="O173" s="4">
        <f t="shared" si="67"/>
        <v>0</v>
      </c>
      <c r="P173" s="4">
        <f t="shared" si="67"/>
        <v>0</v>
      </c>
      <c r="Q173" s="4">
        <f t="shared" si="67"/>
        <v>0</v>
      </c>
      <c r="R173" s="4">
        <f>SUM(O173:Q173)</f>
        <v>0</v>
      </c>
      <c r="S173" s="4">
        <f t="shared" si="68"/>
        <v>0</v>
      </c>
      <c r="T173" s="4">
        <f t="shared" si="68"/>
        <v>0</v>
      </c>
      <c r="U173" s="4">
        <f t="shared" si="68"/>
        <v>0</v>
      </c>
      <c r="V173" s="4">
        <f t="shared" si="68"/>
        <v>0</v>
      </c>
      <c r="W173" s="4">
        <f t="shared" si="68"/>
        <v>0</v>
      </c>
      <c r="X173" s="4">
        <f>M173-N173-R173</f>
        <v>0</v>
      </c>
    </row>
    <row r="174" spans="1:24" s="72" customFormat="1" ht="14.25" customHeight="1" hidden="1">
      <c r="A174" s="71"/>
      <c r="B174" s="71"/>
      <c r="C174" s="71"/>
      <c r="D174" s="231"/>
      <c r="E174" s="232"/>
      <c r="F174" s="215"/>
      <c r="G174" s="216"/>
      <c r="H174" s="207"/>
      <c r="I174" s="212"/>
      <c r="J174" s="212"/>
      <c r="K174" s="209"/>
      <c r="L174" s="194" t="s">
        <v>10</v>
      </c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</row>
    <row r="175" spans="1:24" s="72" customFormat="1" ht="16.5" customHeight="1" hidden="1">
      <c r="A175" s="73"/>
      <c r="B175" s="73"/>
      <c r="C175" s="73"/>
      <c r="D175" s="231"/>
      <c r="E175" s="232"/>
      <c r="F175" s="215"/>
      <c r="G175" s="216"/>
      <c r="H175" s="207"/>
      <c r="I175" s="212"/>
      <c r="J175" s="212"/>
      <c r="K175" s="209"/>
      <c r="L175" s="32" t="s">
        <v>28</v>
      </c>
      <c r="M175" s="102">
        <f aca="true" t="shared" si="69" ref="M175:X175">SUM(M176:M177)</f>
        <v>1900000</v>
      </c>
      <c r="N175" s="102">
        <f t="shared" si="69"/>
        <v>0</v>
      </c>
      <c r="O175" s="102">
        <f t="shared" si="69"/>
        <v>100000</v>
      </c>
      <c r="P175" s="102">
        <f t="shared" si="69"/>
        <v>500000</v>
      </c>
      <c r="Q175" s="102">
        <f t="shared" si="69"/>
        <v>500000</v>
      </c>
      <c r="R175" s="102">
        <f t="shared" si="69"/>
        <v>1100000</v>
      </c>
      <c r="S175" s="102">
        <f t="shared" si="69"/>
        <v>0</v>
      </c>
      <c r="T175" s="102">
        <f t="shared" si="69"/>
        <v>0</v>
      </c>
      <c r="U175" s="102">
        <f t="shared" si="69"/>
        <v>0</v>
      </c>
      <c r="V175" s="102">
        <f t="shared" si="69"/>
        <v>0</v>
      </c>
      <c r="W175" s="102">
        <f t="shared" si="69"/>
        <v>0</v>
      </c>
      <c r="X175" s="102">
        <f t="shared" si="69"/>
        <v>800000</v>
      </c>
    </row>
    <row r="176" spans="1:24" ht="16.5" customHeight="1" hidden="1">
      <c r="A176" s="73"/>
      <c r="B176" s="73"/>
      <c r="C176" s="73"/>
      <c r="D176" s="231"/>
      <c r="E176" s="232"/>
      <c r="F176" s="215"/>
      <c r="G176" s="216"/>
      <c r="H176" s="207"/>
      <c r="I176" s="212"/>
      <c r="J176" s="212"/>
      <c r="K176" s="209"/>
      <c r="L176" s="32" t="s">
        <v>104</v>
      </c>
      <c r="M176" s="21">
        <v>1900000</v>
      </c>
      <c r="N176" s="4">
        <v>0</v>
      </c>
      <c r="O176" s="21">
        <v>100000</v>
      </c>
      <c r="P176" s="21">
        <v>500000</v>
      </c>
      <c r="Q176" s="21">
        <v>500000</v>
      </c>
      <c r="R176" s="4">
        <f>SUM(O176:Q176)</f>
        <v>1100000</v>
      </c>
      <c r="S176" s="4"/>
      <c r="T176" s="4"/>
      <c r="U176" s="4"/>
      <c r="V176" s="4"/>
      <c r="W176" s="4"/>
      <c r="X176" s="4">
        <f>M176-N176-R176</f>
        <v>800000</v>
      </c>
    </row>
    <row r="177" spans="1:24" ht="15" customHeight="1" hidden="1">
      <c r="A177" s="71"/>
      <c r="B177" s="71"/>
      <c r="C177" s="71"/>
      <c r="D177" s="231"/>
      <c r="E177" s="232"/>
      <c r="F177" s="215"/>
      <c r="G177" s="216"/>
      <c r="H177" s="213"/>
      <c r="I177" s="214"/>
      <c r="J177" s="214"/>
      <c r="K177" s="210"/>
      <c r="L177" s="32" t="s">
        <v>101</v>
      </c>
      <c r="M177" s="21"/>
      <c r="N177" s="21"/>
      <c r="O177" s="21"/>
      <c r="P177" s="21"/>
      <c r="Q177" s="21"/>
      <c r="R177" s="4">
        <f>SUM(O177:Q177)</f>
        <v>0</v>
      </c>
      <c r="S177" s="4"/>
      <c r="T177" s="4"/>
      <c r="U177" s="4"/>
      <c r="V177" s="4"/>
      <c r="W177" s="4"/>
      <c r="X177" s="4">
        <f>M177-N177-R177</f>
        <v>0</v>
      </c>
    </row>
    <row r="178" spans="1:24" s="72" customFormat="1" ht="15" customHeight="1" hidden="1">
      <c r="A178" s="71"/>
      <c r="B178" s="71"/>
      <c r="C178" s="71"/>
      <c r="D178" s="231">
        <v>15</v>
      </c>
      <c r="E178" s="232" t="s">
        <v>65</v>
      </c>
      <c r="F178" s="215" t="s">
        <v>66</v>
      </c>
      <c r="G178" s="216" t="s">
        <v>67</v>
      </c>
      <c r="H178" s="206" t="s">
        <v>123</v>
      </c>
      <c r="I178" s="211">
        <v>2007</v>
      </c>
      <c r="J178" s="211">
        <v>2009</v>
      </c>
      <c r="K178" s="208" t="s">
        <v>124</v>
      </c>
      <c r="L178" s="67"/>
      <c r="M178" s="194" t="s">
        <v>9</v>
      </c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</row>
    <row r="179" spans="1:24" s="72" customFormat="1" ht="16.5" hidden="1">
      <c r="A179" s="73"/>
      <c r="B179" s="73"/>
      <c r="C179" s="73"/>
      <c r="D179" s="231"/>
      <c r="E179" s="232"/>
      <c r="F179" s="215"/>
      <c r="G179" s="216"/>
      <c r="H179" s="207"/>
      <c r="I179" s="212"/>
      <c r="J179" s="212"/>
      <c r="K179" s="209"/>
      <c r="L179" s="32" t="s">
        <v>28</v>
      </c>
      <c r="M179" s="101">
        <f aca="true" t="shared" si="70" ref="M179:R179">SUM(M180:M181)</f>
        <v>201980</v>
      </c>
      <c r="N179" s="101">
        <f t="shared" si="70"/>
        <v>71980</v>
      </c>
      <c r="O179" s="101">
        <f t="shared" si="70"/>
        <v>50000</v>
      </c>
      <c r="P179" s="101">
        <f t="shared" si="70"/>
        <v>80000</v>
      </c>
      <c r="Q179" s="101">
        <f t="shared" si="70"/>
        <v>0</v>
      </c>
      <c r="R179" s="101">
        <f t="shared" si="70"/>
        <v>130000</v>
      </c>
      <c r="S179" s="101">
        <f>SUM(S180)</f>
        <v>0</v>
      </c>
      <c r="T179" s="101">
        <f>SUM(T180)</f>
        <v>0</v>
      </c>
      <c r="U179" s="101">
        <f>SUM(U180:U181)</f>
        <v>0</v>
      </c>
      <c r="V179" s="101">
        <f>SUM(V180:V181)</f>
        <v>0</v>
      </c>
      <c r="W179" s="101">
        <f>SUM(W180:W181)</f>
        <v>0</v>
      </c>
      <c r="X179" s="101">
        <f>SUM(X180:X181)</f>
        <v>0</v>
      </c>
    </row>
    <row r="180" spans="1:24" ht="16.5" customHeight="1" hidden="1">
      <c r="A180" s="73"/>
      <c r="B180" s="73"/>
      <c r="C180" s="73"/>
      <c r="D180" s="231"/>
      <c r="E180" s="232"/>
      <c r="F180" s="215"/>
      <c r="G180" s="216"/>
      <c r="H180" s="207"/>
      <c r="I180" s="212"/>
      <c r="J180" s="212"/>
      <c r="K180" s="209"/>
      <c r="L180" s="32" t="s">
        <v>100</v>
      </c>
      <c r="M180" s="21">
        <v>201980</v>
      </c>
      <c r="N180" s="4">
        <v>71980</v>
      </c>
      <c r="O180" s="21">
        <v>50000</v>
      </c>
      <c r="P180" s="21">
        <v>80000</v>
      </c>
      <c r="Q180" s="4"/>
      <c r="R180" s="4">
        <f>SUM(O180:Q180)</f>
        <v>130000</v>
      </c>
      <c r="S180" s="4"/>
      <c r="T180" s="4"/>
      <c r="U180" s="4"/>
      <c r="V180" s="4"/>
      <c r="W180" s="4"/>
      <c r="X180" s="4">
        <f>M180-N180-R180</f>
        <v>0</v>
      </c>
    </row>
    <row r="181" spans="1:24" ht="16.5" customHeight="1" hidden="1">
      <c r="A181" s="71"/>
      <c r="B181" s="71"/>
      <c r="C181" s="71"/>
      <c r="D181" s="231"/>
      <c r="E181" s="232"/>
      <c r="F181" s="215"/>
      <c r="G181" s="216"/>
      <c r="H181" s="207"/>
      <c r="I181" s="212"/>
      <c r="J181" s="212"/>
      <c r="K181" s="209"/>
      <c r="L181" s="32" t="s">
        <v>101</v>
      </c>
      <c r="M181" s="21"/>
      <c r="N181" s="21"/>
      <c r="O181" s="21"/>
      <c r="P181" s="21"/>
      <c r="Q181" s="21"/>
      <c r="R181" s="4">
        <f>SUM(O181:Q181)</f>
        <v>0</v>
      </c>
      <c r="S181" s="4"/>
      <c r="T181" s="4"/>
      <c r="U181" s="4"/>
      <c r="V181" s="4"/>
      <c r="W181" s="4"/>
      <c r="X181" s="4">
        <f>M181-N181-R181</f>
        <v>0</v>
      </c>
    </row>
    <row r="182" spans="1:24" s="72" customFormat="1" ht="14.25" customHeight="1" hidden="1">
      <c r="A182" s="71"/>
      <c r="B182" s="71"/>
      <c r="C182" s="71"/>
      <c r="D182" s="231"/>
      <c r="E182" s="232"/>
      <c r="F182" s="215"/>
      <c r="G182" s="216"/>
      <c r="H182" s="207"/>
      <c r="I182" s="212"/>
      <c r="J182" s="212"/>
      <c r="K182" s="209"/>
      <c r="L182" s="194" t="s">
        <v>127</v>
      </c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</row>
    <row r="183" spans="1:24" s="72" customFormat="1" ht="16.5" customHeight="1" hidden="1">
      <c r="A183" s="73"/>
      <c r="B183" s="73" t="s">
        <v>43</v>
      </c>
      <c r="C183" s="73"/>
      <c r="D183" s="231"/>
      <c r="E183" s="232"/>
      <c r="F183" s="215"/>
      <c r="G183" s="216"/>
      <c r="H183" s="207"/>
      <c r="I183" s="212"/>
      <c r="J183" s="212"/>
      <c r="K183" s="209"/>
      <c r="L183" s="32" t="s">
        <v>69</v>
      </c>
      <c r="M183" s="100">
        <f aca="true" t="shared" si="71" ref="M183:R183">SUM(M184:M185)</f>
        <v>0</v>
      </c>
      <c r="N183" s="100">
        <f t="shared" si="71"/>
        <v>0</v>
      </c>
      <c r="O183" s="100">
        <f t="shared" si="71"/>
        <v>0</v>
      </c>
      <c r="P183" s="100">
        <f t="shared" si="71"/>
        <v>0</v>
      </c>
      <c r="Q183" s="100">
        <f t="shared" si="71"/>
        <v>0</v>
      </c>
      <c r="R183" s="100">
        <f t="shared" si="71"/>
        <v>0</v>
      </c>
      <c r="S183" s="100">
        <f>SUM(S184)</f>
        <v>0</v>
      </c>
      <c r="T183" s="100">
        <f>SUM(T184)</f>
        <v>0</v>
      </c>
      <c r="U183" s="100">
        <f>SUM(U184:U185)</f>
        <v>0</v>
      </c>
      <c r="V183" s="100">
        <f>SUM(V184:V185)</f>
        <v>0</v>
      </c>
      <c r="W183" s="100">
        <f>SUM(W184:W185)</f>
        <v>0</v>
      </c>
      <c r="X183" s="100">
        <f>SUM(X184:X185)</f>
        <v>0</v>
      </c>
    </row>
    <row r="184" spans="1:24" ht="24.75" customHeight="1" hidden="1">
      <c r="A184" s="73"/>
      <c r="B184" s="73"/>
      <c r="C184" s="73"/>
      <c r="D184" s="231"/>
      <c r="E184" s="232"/>
      <c r="F184" s="215"/>
      <c r="G184" s="216"/>
      <c r="H184" s="207"/>
      <c r="I184" s="212"/>
      <c r="J184" s="212"/>
      <c r="K184" s="209"/>
      <c r="L184" s="32" t="s">
        <v>102</v>
      </c>
      <c r="M184" s="4">
        <f aca="true" t="shared" si="72" ref="M184:Q185">M188-M180</f>
        <v>0</v>
      </c>
      <c r="N184" s="4">
        <f t="shared" si="72"/>
        <v>0</v>
      </c>
      <c r="O184" s="4">
        <f t="shared" si="72"/>
        <v>0</v>
      </c>
      <c r="P184" s="4">
        <f t="shared" si="72"/>
        <v>0</v>
      </c>
      <c r="Q184" s="4">
        <f t="shared" si="72"/>
        <v>0</v>
      </c>
      <c r="R184" s="4">
        <f>SUM(O184:Q184)</f>
        <v>0</v>
      </c>
      <c r="S184" s="4">
        <f aca="true" t="shared" si="73" ref="S184:W185">S188-S180</f>
        <v>0</v>
      </c>
      <c r="T184" s="4">
        <f t="shared" si="73"/>
        <v>0</v>
      </c>
      <c r="U184" s="4">
        <f t="shared" si="73"/>
        <v>0</v>
      </c>
      <c r="V184" s="4">
        <f t="shared" si="73"/>
        <v>0</v>
      </c>
      <c r="W184" s="4">
        <f t="shared" si="73"/>
        <v>0</v>
      </c>
      <c r="X184" s="4">
        <f>M184-N184-R184</f>
        <v>0</v>
      </c>
    </row>
    <row r="185" spans="1:24" ht="11.25" customHeight="1" hidden="1">
      <c r="A185" s="71"/>
      <c r="B185" s="71"/>
      <c r="C185" s="71"/>
      <c r="D185" s="231"/>
      <c r="E185" s="232"/>
      <c r="F185" s="215"/>
      <c r="G185" s="216"/>
      <c r="H185" s="207"/>
      <c r="I185" s="212"/>
      <c r="J185" s="212"/>
      <c r="K185" s="209"/>
      <c r="L185" s="32" t="s">
        <v>103</v>
      </c>
      <c r="M185" s="4">
        <f t="shared" si="72"/>
        <v>0</v>
      </c>
      <c r="N185" s="4">
        <f t="shared" si="72"/>
        <v>0</v>
      </c>
      <c r="O185" s="4">
        <f t="shared" si="72"/>
        <v>0</v>
      </c>
      <c r="P185" s="4">
        <f t="shared" si="72"/>
        <v>0</v>
      </c>
      <c r="Q185" s="4">
        <f t="shared" si="72"/>
        <v>0</v>
      </c>
      <c r="R185" s="4">
        <f>SUM(O185:Q185)</f>
        <v>0</v>
      </c>
      <c r="S185" s="4">
        <f t="shared" si="73"/>
        <v>0</v>
      </c>
      <c r="T185" s="4">
        <f t="shared" si="73"/>
        <v>0</v>
      </c>
      <c r="U185" s="4">
        <f t="shared" si="73"/>
        <v>0</v>
      </c>
      <c r="V185" s="4">
        <f t="shared" si="73"/>
        <v>0</v>
      </c>
      <c r="W185" s="4">
        <f t="shared" si="73"/>
        <v>0</v>
      </c>
      <c r="X185" s="4">
        <f>M185-N185-R185</f>
        <v>0</v>
      </c>
    </row>
    <row r="186" spans="1:24" s="72" customFormat="1" ht="14.25" customHeight="1" hidden="1">
      <c r="A186" s="71"/>
      <c r="B186" s="71"/>
      <c r="C186" s="71"/>
      <c r="D186" s="231"/>
      <c r="E186" s="232"/>
      <c r="F186" s="215"/>
      <c r="G186" s="216"/>
      <c r="H186" s="207"/>
      <c r="I186" s="212"/>
      <c r="J186" s="212"/>
      <c r="K186" s="209"/>
      <c r="L186" s="194" t="s">
        <v>10</v>
      </c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</row>
    <row r="187" spans="1:24" s="72" customFormat="1" ht="16.5" customHeight="1" hidden="1">
      <c r="A187" s="73"/>
      <c r="B187" s="73"/>
      <c r="C187" s="73"/>
      <c r="D187" s="231"/>
      <c r="E187" s="232"/>
      <c r="F187" s="215"/>
      <c r="G187" s="216"/>
      <c r="H187" s="207"/>
      <c r="I187" s="212"/>
      <c r="J187" s="212"/>
      <c r="K187" s="209"/>
      <c r="L187" s="32" t="s">
        <v>28</v>
      </c>
      <c r="M187" s="102">
        <f aca="true" t="shared" si="74" ref="M187:X187">SUM(M188:M189)</f>
        <v>201980</v>
      </c>
      <c r="N187" s="102">
        <f t="shared" si="74"/>
        <v>71980</v>
      </c>
      <c r="O187" s="102">
        <f t="shared" si="74"/>
        <v>50000</v>
      </c>
      <c r="P187" s="102">
        <f t="shared" si="74"/>
        <v>80000</v>
      </c>
      <c r="Q187" s="102">
        <f t="shared" si="74"/>
        <v>0</v>
      </c>
      <c r="R187" s="102">
        <f t="shared" si="74"/>
        <v>130000</v>
      </c>
      <c r="S187" s="102">
        <f t="shared" si="74"/>
        <v>0</v>
      </c>
      <c r="T187" s="102">
        <f t="shared" si="74"/>
        <v>0</v>
      </c>
      <c r="U187" s="102">
        <f t="shared" si="74"/>
        <v>0</v>
      </c>
      <c r="V187" s="102">
        <f t="shared" si="74"/>
        <v>0</v>
      </c>
      <c r="W187" s="102">
        <f t="shared" si="74"/>
        <v>0</v>
      </c>
      <c r="X187" s="102">
        <f t="shared" si="74"/>
        <v>0</v>
      </c>
    </row>
    <row r="188" spans="1:24" ht="16.5" customHeight="1" hidden="1">
      <c r="A188" s="73"/>
      <c r="B188" s="73"/>
      <c r="C188" s="73"/>
      <c r="D188" s="231"/>
      <c r="E188" s="232"/>
      <c r="F188" s="215"/>
      <c r="G188" s="216"/>
      <c r="H188" s="207"/>
      <c r="I188" s="212"/>
      <c r="J188" s="212"/>
      <c r="K188" s="209"/>
      <c r="L188" s="32" t="s">
        <v>104</v>
      </c>
      <c r="M188" s="21">
        <v>201980</v>
      </c>
      <c r="N188" s="4">
        <v>71980</v>
      </c>
      <c r="O188" s="21">
        <v>50000</v>
      </c>
      <c r="P188" s="21">
        <v>80000</v>
      </c>
      <c r="Q188" s="21"/>
      <c r="R188" s="4">
        <f>SUM(O188:Q188)</f>
        <v>130000</v>
      </c>
      <c r="S188" s="4"/>
      <c r="T188" s="4"/>
      <c r="U188" s="4"/>
      <c r="V188" s="4"/>
      <c r="W188" s="4"/>
      <c r="X188" s="4">
        <f>M188-N188-R188</f>
        <v>0</v>
      </c>
    </row>
    <row r="189" spans="1:24" ht="15" customHeight="1" hidden="1">
      <c r="A189" s="71"/>
      <c r="B189" s="71"/>
      <c r="C189" s="71"/>
      <c r="D189" s="231"/>
      <c r="E189" s="232"/>
      <c r="F189" s="215"/>
      <c r="G189" s="216"/>
      <c r="H189" s="213"/>
      <c r="I189" s="214"/>
      <c r="J189" s="214"/>
      <c r="K189" s="210"/>
      <c r="L189" s="32" t="s">
        <v>101</v>
      </c>
      <c r="M189" s="21"/>
      <c r="N189" s="21"/>
      <c r="O189" s="21"/>
      <c r="P189" s="21"/>
      <c r="Q189" s="21"/>
      <c r="R189" s="4">
        <f>SUM(O189:Q189)</f>
        <v>0</v>
      </c>
      <c r="S189" s="4"/>
      <c r="T189" s="4"/>
      <c r="U189" s="4"/>
      <c r="V189" s="4"/>
      <c r="W189" s="4"/>
      <c r="X189" s="4">
        <f>M189-N189-R189</f>
        <v>0</v>
      </c>
    </row>
    <row r="190" spans="1:24" s="72" customFormat="1" ht="10.5" customHeight="1">
      <c r="A190" s="71"/>
      <c r="B190" s="71"/>
      <c r="C190" s="71"/>
      <c r="D190" s="221">
        <v>16</v>
      </c>
      <c r="E190" s="252" t="s">
        <v>62</v>
      </c>
      <c r="F190" s="235" t="s">
        <v>66</v>
      </c>
      <c r="G190" s="249" t="s">
        <v>63</v>
      </c>
      <c r="H190" s="206" t="s">
        <v>126</v>
      </c>
      <c r="I190" s="211">
        <v>2007</v>
      </c>
      <c r="J190" s="211">
        <v>2009</v>
      </c>
      <c r="K190" s="208" t="s">
        <v>124</v>
      </c>
      <c r="L190" s="67"/>
      <c r="M190" s="223" t="s">
        <v>9</v>
      </c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5"/>
    </row>
    <row r="191" spans="1:24" s="72" customFormat="1" ht="11.25" customHeight="1">
      <c r="A191" s="73"/>
      <c r="B191" s="73"/>
      <c r="C191" s="73"/>
      <c r="D191" s="222"/>
      <c r="E191" s="253"/>
      <c r="F191" s="236"/>
      <c r="G191" s="250"/>
      <c r="H191" s="207"/>
      <c r="I191" s="212"/>
      <c r="J191" s="212"/>
      <c r="K191" s="209"/>
      <c r="L191" s="32" t="s">
        <v>29</v>
      </c>
      <c r="M191" s="100">
        <f aca="true" t="shared" si="75" ref="M191:R191">SUM(M192:M193)</f>
        <v>7735120</v>
      </c>
      <c r="N191" s="100">
        <f t="shared" si="75"/>
        <v>35120</v>
      </c>
      <c r="O191" s="100">
        <f t="shared" si="75"/>
        <v>4500000</v>
      </c>
      <c r="P191" s="100">
        <f t="shared" si="75"/>
        <v>3200000</v>
      </c>
      <c r="Q191" s="100">
        <f t="shared" si="75"/>
        <v>0</v>
      </c>
      <c r="R191" s="100">
        <f t="shared" si="75"/>
        <v>7700000</v>
      </c>
      <c r="S191" s="100">
        <f>SUM(S192)</f>
        <v>0</v>
      </c>
      <c r="T191" s="100">
        <f>SUM(T192)</f>
        <v>0</v>
      </c>
      <c r="U191" s="100">
        <f>SUM(U192:U193)</f>
        <v>0</v>
      </c>
      <c r="V191" s="100">
        <f>SUM(V192:V193)</f>
        <v>0</v>
      </c>
      <c r="W191" s="100">
        <f>SUM(W192:W193)</f>
        <v>0</v>
      </c>
      <c r="X191" s="100">
        <f>SUM(X192:X193)</f>
        <v>0</v>
      </c>
    </row>
    <row r="192" spans="1:24" ht="10.5" customHeight="1">
      <c r="A192" s="73"/>
      <c r="B192" s="73"/>
      <c r="C192" s="73"/>
      <c r="D192" s="222"/>
      <c r="E192" s="253"/>
      <c r="F192" s="236"/>
      <c r="G192" s="250"/>
      <c r="H192" s="207"/>
      <c r="I192" s="212"/>
      <c r="J192" s="212"/>
      <c r="K192" s="209"/>
      <c r="L192" s="32" t="s">
        <v>100</v>
      </c>
      <c r="M192" s="21">
        <v>7735120</v>
      </c>
      <c r="N192" s="21">
        <v>35120</v>
      </c>
      <c r="O192" s="21">
        <v>4500000</v>
      </c>
      <c r="P192" s="21">
        <v>3200000</v>
      </c>
      <c r="Q192" s="21"/>
      <c r="R192" s="4">
        <f>SUM(O192:Q192)</f>
        <v>7700000</v>
      </c>
      <c r="S192" s="4"/>
      <c r="T192" s="4"/>
      <c r="U192" s="4"/>
      <c r="V192" s="4"/>
      <c r="W192" s="4"/>
      <c r="X192" s="4">
        <f>M192-N192-R192</f>
        <v>0</v>
      </c>
    </row>
    <row r="193" spans="1:24" ht="15" customHeight="1">
      <c r="A193" s="71"/>
      <c r="B193" s="71"/>
      <c r="C193" s="71"/>
      <c r="D193" s="222"/>
      <c r="E193" s="253"/>
      <c r="F193" s="236"/>
      <c r="G193" s="250"/>
      <c r="H193" s="207"/>
      <c r="I193" s="212"/>
      <c r="J193" s="212"/>
      <c r="K193" s="209"/>
      <c r="L193" s="32" t="s">
        <v>101</v>
      </c>
      <c r="M193" s="21"/>
      <c r="N193" s="21"/>
      <c r="O193" s="21"/>
      <c r="P193" s="21"/>
      <c r="Q193" s="21"/>
      <c r="R193" s="4">
        <f>SUM(O193:Q193)</f>
        <v>0</v>
      </c>
      <c r="S193" s="4"/>
      <c r="T193" s="4"/>
      <c r="U193" s="4"/>
      <c r="V193" s="4"/>
      <c r="W193" s="4"/>
      <c r="X193" s="4">
        <f>M193-N193-R193</f>
        <v>0</v>
      </c>
    </row>
    <row r="194" spans="1:24" s="72" customFormat="1" ht="9.75" customHeight="1">
      <c r="A194" s="71"/>
      <c r="B194" s="71"/>
      <c r="C194" s="71"/>
      <c r="D194" s="222"/>
      <c r="E194" s="253"/>
      <c r="F194" s="236"/>
      <c r="G194" s="250"/>
      <c r="H194" s="239"/>
      <c r="I194" s="212"/>
      <c r="J194" s="212"/>
      <c r="K194" s="209"/>
      <c r="L194" s="223" t="s">
        <v>127</v>
      </c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5"/>
    </row>
    <row r="195" spans="1:24" s="72" customFormat="1" ht="12.75" customHeight="1">
      <c r="A195" s="73"/>
      <c r="B195" s="73" t="s">
        <v>43</v>
      </c>
      <c r="C195" s="73"/>
      <c r="D195" s="222"/>
      <c r="E195" s="253"/>
      <c r="F195" s="236"/>
      <c r="G195" s="250"/>
      <c r="H195" s="239"/>
      <c r="I195" s="212"/>
      <c r="J195" s="212"/>
      <c r="K195" s="209"/>
      <c r="L195" s="32" t="s">
        <v>141</v>
      </c>
      <c r="M195" s="100">
        <f aca="true" t="shared" si="76" ref="M195:R195">SUM(M196:M197)</f>
        <v>0</v>
      </c>
      <c r="N195" s="100">
        <f t="shared" si="76"/>
        <v>0</v>
      </c>
      <c r="O195" s="100">
        <f t="shared" si="76"/>
        <v>-2700000</v>
      </c>
      <c r="P195" s="100">
        <f t="shared" si="76"/>
        <v>2700000</v>
      </c>
      <c r="Q195" s="100">
        <f t="shared" si="76"/>
        <v>0</v>
      </c>
      <c r="R195" s="100">
        <f t="shared" si="76"/>
        <v>0</v>
      </c>
      <c r="S195" s="100">
        <f>SUM(S196)</f>
        <v>0</v>
      </c>
      <c r="T195" s="100">
        <f>SUM(T196)</f>
        <v>0</v>
      </c>
      <c r="U195" s="100">
        <f>SUM(U196:U197)</f>
        <v>0</v>
      </c>
      <c r="V195" s="100">
        <f>SUM(V196:V197)</f>
        <v>0</v>
      </c>
      <c r="W195" s="100">
        <f>SUM(W196:W197)</f>
        <v>0</v>
      </c>
      <c r="X195" s="100">
        <f>SUM(X196:X197)</f>
        <v>0</v>
      </c>
    </row>
    <row r="196" spans="1:24" ht="16.5" customHeight="1">
      <c r="A196" s="73"/>
      <c r="B196" s="73"/>
      <c r="C196" s="73"/>
      <c r="D196" s="222"/>
      <c r="E196" s="253"/>
      <c r="F196" s="236"/>
      <c r="G196" s="250"/>
      <c r="H196" s="239"/>
      <c r="I196" s="212"/>
      <c r="J196" s="212"/>
      <c r="K196" s="209"/>
      <c r="L196" s="32" t="s">
        <v>102</v>
      </c>
      <c r="M196" s="4">
        <f aca="true" t="shared" si="77" ref="M196:Q197">M200-M192</f>
        <v>-3010223</v>
      </c>
      <c r="N196" s="4">
        <f t="shared" si="77"/>
        <v>0</v>
      </c>
      <c r="O196" s="4">
        <f t="shared" si="77"/>
        <v>-2700000</v>
      </c>
      <c r="P196" s="4">
        <f t="shared" si="77"/>
        <v>2700000</v>
      </c>
      <c r="Q196" s="4">
        <f t="shared" si="77"/>
        <v>-3010223</v>
      </c>
      <c r="R196" s="4">
        <f>SUM(O196:Q196)</f>
        <v>-3010223</v>
      </c>
      <c r="S196" s="4">
        <f aca="true" t="shared" si="78" ref="S196:W197">S200-S192</f>
        <v>0</v>
      </c>
      <c r="T196" s="4">
        <f t="shared" si="78"/>
        <v>0</v>
      </c>
      <c r="U196" s="4">
        <f t="shared" si="78"/>
        <v>0</v>
      </c>
      <c r="V196" s="4">
        <f t="shared" si="78"/>
        <v>0</v>
      </c>
      <c r="W196" s="4">
        <f t="shared" si="78"/>
        <v>0</v>
      </c>
      <c r="X196" s="4">
        <f>M196-N196-R196</f>
        <v>0</v>
      </c>
    </row>
    <row r="197" spans="1:24" ht="15" customHeight="1">
      <c r="A197" s="71"/>
      <c r="B197" s="71"/>
      <c r="C197" s="71"/>
      <c r="D197" s="222"/>
      <c r="E197" s="253"/>
      <c r="F197" s="236"/>
      <c r="G197" s="250"/>
      <c r="H197" s="239"/>
      <c r="I197" s="212"/>
      <c r="J197" s="212"/>
      <c r="K197" s="209"/>
      <c r="L197" s="32" t="s">
        <v>103</v>
      </c>
      <c r="M197" s="4">
        <f t="shared" si="77"/>
        <v>3010223</v>
      </c>
      <c r="N197" s="4">
        <f t="shared" si="77"/>
        <v>0</v>
      </c>
      <c r="O197" s="4">
        <f t="shared" si="77"/>
        <v>0</v>
      </c>
      <c r="P197" s="4">
        <f t="shared" si="77"/>
        <v>0</v>
      </c>
      <c r="Q197" s="4">
        <f t="shared" si="77"/>
        <v>3010223</v>
      </c>
      <c r="R197" s="4">
        <f>SUM(O197:Q197)</f>
        <v>3010223</v>
      </c>
      <c r="S197" s="4">
        <f t="shared" si="78"/>
        <v>0</v>
      </c>
      <c r="T197" s="4">
        <f t="shared" si="78"/>
        <v>0</v>
      </c>
      <c r="U197" s="4">
        <f t="shared" si="78"/>
        <v>0</v>
      </c>
      <c r="V197" s="4">
        <f t="shared" si="78"/>
        <v>0</v>
      </c>
      <c r="W197" s="4">
        <f t="shared" si="78"/>
        <v>0</v>
      </c>
      <c r="X197" s="4">
        <f>M197-N197-R197</f>
        <v>0</v>
      </c>
    </row>
    <row r="198" spans="1:24" s="72" customFormat="1" ht="11.25" customHeight="1">
      <c r="A198" s="71"/>
      <c r="B198" s="71"/>
      <c r="C198" s="71"/>
      <c r="D198" s="222"/>
      <c r="E198" s="253"/>
      <c r="F198" s="236"/>
      <c r="G198" s="250"/>
      <c r="H198" s="212"/>
      <c r="I198" s="212"/>
      <c r="J198" s="212"/>
      <c r="K198" s="209"/>
      <c r="L198" s="223" t="s">
        <v>10</v>
      </c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5"/>
    </row>
    <row r="199" spans="1:24" s="72" customFormat="1" ht="12.75" customHeight="1">
      <c r="A199" s="73"/>
      <c r="B199" s="73"/>
      <c r="C199" s="73"/>
      <c r="D199" s="222"/>
      <c r="E199" s="253"/>
      <c r="F199" s="236"/>
      <c r="G199" s="250"/>
      <c r="H199" s="212"/>
      <c r="I199" s="212"/>
      <c r="J199" s="212"/>
      <c r="K199" s="209"/>
      <c r="L199" s="32" t="s">
        <v>29</v>
      </c>
      <c r="M199" s="102">
        <f aca="true" t="shared" si="79" ref="M199:X199">SUM(M200:M201)</f>
        <v>7735120</v>
      </c>
      <c r="N199" s="102">
        <f t="shared" si="79"/>
        <v>35120</v>
      </c>
      <c r="O199" s="102">
        <f t="shared" si="79"/>
        <v>1800000</v>
      </c>
      <c r="P199" s="102">
        <f t="shared" si="79"/>
        <v>5900000</v>
      </c>
      <c r="Q199" s="102">
        <f t="shared" si="79"/>
        <v>0</v>
      </c>
      <c r="R199" s="102">
        <f t="shared" si="79"/>
        <v>7700000</v>
      </c>
      <c r="S199" s="102">
        <f t="shared" si="79"/>
        <v>0</v>
      </c>
      <c r="T199" s="102">
        <f t="shared" si="79"/>
        <v>0</v>
      </c>
      <c r="U199" s="102">
        <f t="shared" si="79"/>
        <v>0</v>
      </c>
      <c r="V199" s="102">
        <f t="shared" si="79"/>
        <v>0</v>
      </c>
      <c r="W199" s="102">
        <f t="shared" si="79"/>
        <v>0</v>
      </c>
      <c r="X199" s="102">
        <f t="shared" si="79"/>
        <v>0</v>
      </c>
    </row>
    <row r="200" spans="1:24" ht="12.75" customHeight="1">
      <c r="A200" s="73"/>
      <c r="B200" s="73"/>
      <c r="C200" s="73"/>
      <c r="D200" s="222"/>
      <c r="E200" s="253"/>
      <c r="F200" s="236"/>
      <c r="G200" s="250"/>
      <c r="H200" s="212"/>
      <c r="I200" s="212"/>
      <c r="J200" s="212"/>
      <c r="K200" s="209"/>
      <c r="L200" s="32" t="s">
        <v>104</v>
      </c>
      <c r="M200" s="21">
        <v>4724897</v>
      </c>
      <c r="N200" s="21">
        <v>35120</v>
      </c>
      <c r="O200" s="21">
        <v>1800000</v>
      </c>
      <c r="P200" s="21">
        <v>5900000</v>
      </c>
      <c r="Q200" s="21">
        <f>-Q201</f>
        <v>-3010223</v>
      </c>
      <c r="R200" s="4">
        <f>SUM(O200:Q200)</f>
        <v>4689777</v>
      </c>
      <c r="S200" s="4"/>
      <c r="T200" s="4"/>
      <c r="U200" s="4"/>
      <c r="V200" s="4"/>
      <c r="W200" s="4"/>
      <c r="X200" s="4">
        <f>M200-N200-R200</f>
        <v>0</v>
      </c>
    </row>
    <row r="201" spans="1:24" ht="14.25" customHeight="1">
      <c r="A201" s="71"/>
      <c r="B201" s="71"/>
      <c r="C201" s="71"/>
      <c r="D201" s="230"/>
      <c r="E201" s="254"/>
      <c r="F201" s="237"/>
      <c r="G201" s="251"/>
      <c r="H201" s="214"/>
      <c r="I201" s="214"/>
      <c r="J201" s="214"/>
      <c r="K201" s="210"/>
      <c r="L201" s="32" t="s">
        <v>101</v>
      </c>
      <c r="M201" s="21">
        <v>3010223</v>
      </c>
      <c r="N201" s="21"/>
      <c r="O201" s="21"/>
      <c r="P201" s="21"/>
      <c r="Q201" s="21">
        <v>3010223</v>
      </c>
      <c r="R201" s="4">
        <f>SUM(O201:Q201)</f>
        <v>3010223</v>
      </c>
      <c r="S201" s="4"/>
      <c r="T201" s="4"/>
      <c r="U201" s="4"/>
      <c r="V201" s="4"/>
      <c r="W201" s="4"/>
      <c r="X201" s="4">
        <f>M201-N201-R201</f>
        <v>0</v>
      </c>
    </row>
    <row r="202" spans="1:24" s="72" customFormat="1" ht="12.75">
      <c r="A202" s="71"/>
      <c r="B202" s="71"/>
      <c r="C202" s="71"/>
      <c r="D202" s="218" t="s">
        <v>11</v>
      </c>
      <c r="E202" s="219"/>
      <c r="F202" s="219"/>
      <c r="G202" s="219"/>
      <c r="H202" s="220"/>
      <c r="I202" s="226" t="s">
        <v>0</v>
      </c>
      <c r="J202" s="226"/>
      <c r="K202" s="226"/>
      <c r="L202" s="226"/>
      <c r="M202" s="100">
        <f aca="true" t="shared" si="80" ref="M202:X202">SUM(M203:M204)</f>
        <v>1700000</v>
      </c>
      <c r="N202" s="100">
        <f t="shared" si="80"/>
        <v>0</v>
      </c>
      <c r="O202" s="100">
        <f t="shared" si="80"/>
        <v>-7800000</v>
      </c>
      <c r="P202" s="100">
        <f t="shared" si="80"/>
        <v>9500000</v>
      </c>
      <c r="Q202" s="100">
        <f t="shared" si="80"/>
        <v>0</v>
      </c>
      <c r="R202" s="100">
        <f t="shared" si="80"/>
        <v>1700000</v>
      </c>
      <c r="S202" s="100">
        <f t="shared" si="80"/>
        <v>0</v>
      </c>
      <c r="T202" s="100">
        <f t="shared" si="80"/>
        <v>0</v>
      </c>
      <c r="U202" s="100">
        <f t="shared" si="80"/>
        <v>0</v>
      </c>
      <c r="V202" s="100">
        <f t="shared" si="80"/>
        <v>0</v>
      </c>
      <c r="W202" s="100">
        <f t="shared" si="80"/>
        <v>0</v>
      </c>
      <c r="X202" s="100">
        <f t="shared" si="80"/>
        <v>0</v>
      </c>
    </row>
    <row r="203" spans="1:24" ht="19.5" customHeight="1" hidden="1">
      <c r="A203" s="73"/>
      <c r="B203" s="73"/>
      <c r="C203" s="73"/>
      <c r="D203" s="218" t="s">
        <v>11</v>
      </c>
      <c r="E203" s="219"/>
      <c r="F203" s="219"/>
      <c r="G203" s="219"/>
      <c r="H203" s="220"/>
      <c r="I203" s="226" t="s">
        <v>102</v>
      </c>
      <c r="J203" s="226"/>
      <c r="K203" s="226"/>
      <c r="L203" s="226"/>
      <c r="M203" s="4">
        <f aca="true" t="shared" si="81" ref="M203:Q204">SUMIF($L$9:$L$10469,$I203,M$9:M$10469)</f>
        <v>-12689887</v>
      </c>
      <c r="N203" s="4">
        <f t="shared" si="81"/>
        <v>0</v>
      </c>
      <c r="O203" s="4">
        <f t="shared" si="81"/>
        <v>-7800000</v>
      </c>
      <c r="P203" s="4">
        <f t="shared" si="81"/>
        <v>9500000</v>
      </c>
      <c r="Q203" s="4">
        <f t="shared" si="81"/>
        <v>-14389887</v>
      </c>
      <c r="R203" s="4">
        <f>SUM(O203:Q203)</f>
        <v>-12689887</v>
      </c>
      <c r="S203" s="4">
        <f aca="true" t="shared" si="82" ref="S203:W204">SUMIF($L$9:$L$10469,$I203,S$9:S$10469)</f>
        <v>0</v>
      </c>
      <c r="T203" s="4">
        <f t="shared" si="82"/>
        <v>0</v>
      </c>
      <c r="U203" s="4">
        <f t="shared" si="82"/>
        <v>0</v>
      </c>
      <c r="V203" s="4">
        <f t="shared" si="82"/>
        <v>0</v>
      </c>
      <c r="W203" s="4">
        <f t="shared" si="82"/>
        <v>0</v>
      </c>
      <c r="X203" s="4">
        <f>M203-N203-R203</f>
        <v>0</v>
      </c>
    </row>
    <row r="204" spans="1:24" ht="14.25" customHeight="1" hidden="1">
      <c r="A204" s="71"/>
      <c r="B204" s="71"/>
      <c r="C204" s="71"/>
      <c r="D204" s="218" t="s">
        <v>11</v>
      </c>
      <c r="E204" s="219"/>
      <c r="F204" s="219"/>
      <c r="G204" s="219"/>
      <c r="H204" s="220"/>
      <c r="I204" s="226" t="s">
        <v>103</v>
      </c>
      <c r="J204" s="226"/>
      <c r="K204" s="226"/>
      <c r="L204" s="226"/>
      <c r="M204" s="4">
        <f t="shared" si="81"/>
        <v>14389887</v>
      </c>
      <c r="N204" s="4">
        <f t="shared" si="81"/>
        <v>0</v>
      </c>
      <c r="O204" s="4">
        <f t="shared" si="81"/>
        <v>0</v>
      </c>
      <c r="P204" s="4">
        <f t="shared" si="81"/>
        <v>0</v>
      </c>
      <c r="Q204" s="4">
        <f t="shared" si="81"/>
        <v>14389887</v>
      </c>
      <c r="R204" s="4">
        <f>SUM(O204:Q204)</f>
        <v>14389887</v>
      </c>
      <c r="S204" s="4">
        <f t="shared" si="82"/>
        <v>0</v>
      </c>
      <c r="T204" s="4">
        <f t="shared" si="82"/>
        <v>0</v>
      </c>
      <c r="U204" s="4">
        <f t="shared" si="82"/>
        <v>0</v>
      </c>
      <c r="V204" s="4">
        <f t="shared" si="82"/>
        <v>0</v>
      </c>
      <c r="W204" s="4">
        <f t="shared" si="82"/>
        <v>0</v>
      </c>
      <c r="X204" s="4">
        <f>M204-N204-R204</f>
        <v>0</v>
      </c>
    </row>
    <row r="205" spans="4:24" ht="12.75">
      <c r="D205" s="87"/>
      <c r="E205" s="88"/>
      <c r="F205" s="88"/>
      <c r="G205" s="88"/>
      <c r="H205" s="91" t="s">
        <v>111</v>
      </c>
      <c r="I205" s="227" t="s">
        <v>29</v>
      </c>
      <c r="J205" s="228"/>
      <c r="K205" s="228"/>
      <c r="L205" s="229"/>
      <c r="M205" s="102">
        <f>SUM(M206:M207)</f>
        <v>52748580</v>
      </c>
      <c r="N205" s="102">
        <f aca="true" t="shared" si="83" ref="N205:X205">SUM(N206:N207)</f>
        <v>443580</v>
      </c>
      <c r="O205" s="102">
        <f t="shared" si="83"/>
        <v>11517000</v>
      </c>
      <c r="P205" s="102">
        <f t="shared" si="83"/>
        <v>30370000</v>
      </c>
      <c r="Q205" s="102">
        <f t="shared" si="83"/>
        <v>9618000</v>
      </c>
      <c r="R205" s="102">
        <f t="shared" si="83"/>
        <v>51505000</v>
      </c>
      <c r="S205" s="102">
        <f t="shared" si="83"/>
        <v>0</v>
      </c>
      <c r="T205" s="102">
        <f t="shared" si="83"/>
        <v>0</v>
      </c>
      <c r="U205" s="102">
        <f t="shared" si="83"/>
        <v>0</v>
      </c>
      <c r="V205" s="102">
        <f t="shared" si="83"/>
        <v>0</v>
      </c>
      <c r="W205" s="102">
        <f t="shared" si="83"/>
        <v>0</v>
      </c>
      <c r="X205" s="102">
        <f t="shared" si="83"/>
        <v>800000</v>
      </c>
    </row>
    <row r="206" spans="9:24" ht="14.25" customHeight="1" hidden="1">
      <c r="I206" s="233" t="s">
        <v>104</v>
      </c>
      <c r="J206" s="234"/>
      <c r="K206" s="234"/>
      <c r="L206" s="234"/>
      <c r="M206" s="4">
        <f aca="true" t="shared" si="84" ref="M206:Q207">SUMIF($L$9:$L$10469,$I206,M$9:M$10469)</f>
        <v>38358693</v>
      </c>
      <c r="N206" s="4">
        <f t="shared" si="84"/>
        <v>443580</v>
      </c>
      <c r="O206" s="4">
        <f t="shared" si="84"/>
        <v>11517000</v>
      </c>
      <c r="P206" s="4">
        <f t="shared" si="84"/>
        <v>30370000</v>
      </c>
      <c r="Q206" s="4">
        <f t="shared" si="84"/>
        <v>-4771887</v>
      </c>
      <c r="R206" s="4">
        <f>SUM(O206:Q206)</f>
        <v>37115113</v>
      </c>
      <c r="S206" s="4">
        <f aca="true" t="shared" si="85" ref="S206:W207">SUMIF($L$9:$L$10469,$I206,S$9:S$10469)</f>
        <v>0</v>
      </c>
      <c r="T206" s="4">
        <f t="shared" si="85"/>
        <v>0</v>
      </c>
      <c r="U206" s="4">
        <f t="shared" si="85"/>
        <v>0</v>
      </c>
      <c r="V206" s="4">
        <f t="shared" si="85"/>
        <v>0</v>
      </c>
      <c r="W206" s="4">
        <f t="shared" si="85"/>
        <v>0</v>
      </c>
      <c r="X206" s="4">
        <f>M206-N206-R206</f>
        <v>800000</v>
      </c>
    </row>
    <row r="207" spans="9:24" ht="11.25" customHeight="1" hidden="1">
      <c r="I207" s="233" t="s">
        <v>101</v>
      </c>
      <c r="J207" s="234"/>
      <c r="K207" s="234"/>
      <c r="L207" s="234"/>
      <c r="M207" s="4">
        <f t="shared" si="84"/>
        <v>14389887</v>
      </c>
      <c r="N207" s="4">
        <f t="shared" si="84"/>
        <v>0</v>
      </c>
      <c r="O207" s="4">
        <f t="shared" si="84"/>
        <v>0</v>
      </c>
      <c r="P207" s="4">
        <f t="shared" si="84"/>
        <v>0</v>
      </c>
      <c r="Q207" s="4">
        <f t="shared" si="84"/>
        <v>14389887</v>
      </c>
      <c r="R207" s="4">
        <f>SUM(O207:Q207)</f>
        <v>14389887</v>
      </c>
      <c r="S207" s="4">
        <f t="shared" si="85"/>
        <v>0</v>
      </c>
      <c r="T207" s="4">
        <f t="shared" si="85"/>
        <v>0</v>
      </c>
      <c r="U207" s="4">
        <f t="shared" si="85"/>
        <v>0</v>
      </c>
      <c r="V207" s="4">
        <f t="shared" si="85"/>
        <v>0</v>
      </c>
      <c r="W207" s="4">
        <f t="shared" si="85"/>
        <v>0</v>
      </c>
      <c r="X207" s="4">
        <f>M207-N207-R207</f>
        <v>0</v>
      </c>
    </row>
    <row r="208" spans="8:24" ht="11.25" customHeight="1" hidden="1">
      <c r="H208" s="103" t="s">
        <v>130</v>
      </c>
      <c r="I208" s="217" t="s">
        <v>28</v>
      </c>
      <c r="J208" s="217"/>
      <c r="K208" s="217"/>
      <c r="L208" s="217"/>
      <c r="M208" s="102">
        <f aca="true" t="shared" si="86" ref="M208:R208">SUM(M209:M210)</f>
        <v>65438467</v>
      </c>
      <c r="N208" s="102">
        <f t="shared" si="86"/>
        <v>443580</v>
      </c>
      <c r="O208" s="102">
        <f t="shared" si="86"/>
        <v>19317000</v>
      </c>
      <c r="P208" s="102">
        <f t="shared" si="86"/>
        <v>20870000</v>
      </c>
      <c r="Q208" s="102">
        <f t="shared" si="86"/>
        <v>24007887</v>
      </c>
      <c r="R208" s="102">
        <f t="shared" si="86"/>
        <v>64194887</v>
      </c>
      <c r="S208" s="90"/>
      <c r="T208" s="90"/>
      <c r="U208" s="90"/>
      <c r="V208" s="90"/>
      <c r="W208" s="90"/>
      <c r="X208" s="102">
        <f>SUM(X209:X210)</f>
        <v>800000</v>
      </c>
    </row>
    <row r="209" spans="8:24" ht="11.25" customHeight="1" hidden="1">
      <c r="H209" s="104"/>
      <c r="I209" s="217" t="s">
        <v>100</v>
      </c>
      <c r="J209" s="217"/>
      <c r="K209" s="217"/>
      <c r="L209" s="217"/>
      <c r="M209" s="4">
        <f>SUMIF($L$9:$L$10469,I209,M$9:M$10469)</f>
        <v>51048580</v>
      </c>
      <c r="N209" s="4">
        <f>SUMIF($L$9:$L$10469,I209,N$9:N$10469)</f>
        <v>443580</v>
      </c>
      <c r="O209" s="4">
        <f>SUMIF($L$9:$L$10469,I209,O$9:O$10469)</f>
        <v>19317000</v>
      </c>
      <c r="P209" s="4">
        <f>SUMIF($L$9:$L$10469,I209,P$9:P$10469)</f>
        <v>20870000</v>
      </c>
      <c r="Q209" s="4">
        <f>SUMIF($L$9:$L$10469,I209,Q$9:Q$10469)</f>
        <v>9618000</v>
      </c>
      <c r="R209" s="4">
        <f>SUM(O209:Q209)</f>
        <v>49805000</v>
      </c>
      <c r="S209" s="90"/>
      <c r="T209" s="90"/>
      <c r="U209" s="90"/>
      <c r="V209" s="90"/>
      <c r="W209" s="90"/>
      <c r="X209" s="4">
        <f>M209-N209-R209</f>
        <v>800000</v>
      </c>
    </row>
    <row r="210" spans="8:24" ht="11.25" customHeight="1" hidden="1">
      <c r="H210" s="104"/>
      <c r="I210" s="217" t="s">
        <v>101</v>
      </c>
      <c r="J210" s="217"/>
      <c r="K210" s="217"/>
      <c r="L210" s="217"/>
      <c r="M210" s="4">
        <f>SUMIF($L$9:$L$10469,I210,M$9:M$10469)</f>
        <v>14389887</v>
      </c>
      <c r="N210" s="4">
        <f>SUMIF($L$9:$L$10469,I210,N$9:N$10469)</f>
        <v>0</v>
      </c>
      <c r="O210" s="4">
        <f>SUMIF($L$9:$L$10469,I210,O$9:O$10469)</f>
        <v>0</v>
      </c>
      <c r="P210" s="4">
        <f>SUMIF($L$9:$L$10469,I210,P$9:P$10469)</f>
        <v>0</v>
      </c>
      <c r="Q210" s="4">
        <f>SUMIF($L$9:$L$10469,I210,Q$9:Q$10469)</f>
        <v>14389887</v>
      </c>
      <c r="R210" s="4">
        <f>SUM(O210:Q210)</f>
        <v>14389887</v>
      </c>
      <c r="S210" s="90"/>
      <c r="T210" s="90"/>
      <c r="U210" s="90"/>
      <c r="V210" s="90"/>
      <c r="W210" s="90"/>
      <c r="X210" s="4">
        <f>M210-N210-R210</f>
        <v>0</v>
      </c>
    </row>
    <row r="211" spans="9:24" ht="11.25" customHeight="1">
      <c r="I211" s="80"/>
      <c r="J211" s="80"/>
      <c r="K211" s="80"/>
      <c r="L211" s="8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</row>
    <row r="212" spans="8:14" ht="22.5" customHeight="1">
      <c r="H212" s="255" t="s">
        <v>110</v>
      </c>
      <c r="I212" s="255"/>
      <c r="J212" s="255"/>
      <c r="K212" s="255"/>
      <c r="L212" s="255"/>
      <c r="M212" s="255"/>
      <c r="N212" s="255"/>
    </row>
    <row r="213" ht="9.75" customHeight="1">
      <c r="H213" s="107" t="s">
        <v>131</v>
      </c>
    </row>
    <row r="214" ht="11.25" customHeight="1">
      <c r="H214" s="107" t="s">
        <v>132</v>
      </c>
    </row>
    <row r="215" ht="10.5" customHeight="1">
      <c r="H215" s="107" t="s">
        <v>133</v>
      </c>
    </row>
    <row r="216" ht="10.5" customHeight="1">
      <c r="H216" s="107" t="s">
        <v>134</v>
      </c>
    </row>
    <row r="217" ht="10.5" customHeight="1">
      <c r="H217" s="107" t="s">
        <v>135</v>
      </c>
    </row>
    <row r="218" ht="12.75">
      <c r="H218" s="105"/>
    </row>
    <row r="219" ht="12.75">
      <c r="H219" s="105"/>
    </row>
    <row r="220" ht="12.75">
      <c r="H220" s="106"/>
    </row>
    <row r="221" ht="12.75">
      <c r="H221" s="106"/>
    </row>
    <row r="222" ht="12.75">
      <c r="H222" s="106"/>
    </row>
  </sheetData>
  <sheetProtection formatCells="0" formatColumns="0" formatRows="0"/>
  <mergeCells count="201">
    <mergeCell ref="L154:X154"/>
    <mergeCell ref="J82:J93"/>
    <mergeCell ref="K94:K102"/>
    <mergeCell ref="F82:F93"/>
    <mergeCell ref="G82:G93"/>
    <mergeCell ref="H82:H93"/>
    <mergeCell ref="I82:I93"/>
    <mergeCell ref="H178:H189"/>
    <mergeCell ref="M94:X94"/>
    <mergeCell ref="J94:J102"/>
    <mergeCell ref="L98:X98"/>
    <mergeCell ref="J178:J189"/>
    <mergeCell ref="K178:K189"/>
    <mergeCell ref="M178:X178"/>
    <mergeCell ref="L182:X182"/>
    <mergeCell ref="L186:X186"/>
    <mergeCell ref="J154:J165"/>
    <mergeCell ref="D178:D189"/>
    <mergeCell ref="E178:E189"/>
    <mergeCell ref="F178:F189"/>
    <mergeCell ref="G178:G189"/>
    <mergeCell ref="L174:X174"/>
    <mergeCell ref="D70:D81"/>
    <mergeCell ref="E70:E81"/>
    <mergeCell ref="F70:F81"/>
    <mergeCell ref="G70:G81"/>
    <mergeCell ref="H70:H81"/>
    <mergeCell ref="K154:K165"/>
    <mergeCell ref="I70:I81"/>
    <mergeCell ref="L74:X74"/>
    <mergeCell ref="L78:X78"/>
    <mergeCell ref="I178:I189"/>
    <mergeCell ref="I166:I177"/>
    <mergeCell ref="J166:J177"/>
    <mergeCell ref="K166:K177"/>
    <mergeCell ref="L158:X158"/>
    <mergeCell ref="L162:X162"/>
    <mergeCell ref="D166:D177"/>
    <mergeCell ref="E166:E177"/>
    <mergeCell ref="F166:F177"/>
    <mergeCell ref="G166:G177"/>
    <mergeCell ref="H166:H177"/>
    <mergeCell ref="M166:X166"/>
    <mergeCell ref="L170:X170"/>
    <mergeCell ref="F154:F165"/>
    <mergeCell ref="G154:G165"/>
    <mergeCell ref="H154:H165"/>
    <mergeCell ref="I154:I165"/>
    <mergeCell ref="L138:X138"/>
    <mergeCell ref="M142:X142"/>
    <mergeCell ref="L146:X146"/>
    <mergeCell ref="L150:X150"/>
    <mergeCell ref="M130:X130"/>
    <mergeCell ref="L134:X134"/>
    <mergeCell ref="L102:X102"/>
    <mergeCell ref="K82:K93"/>
    <mergeCell ref="M82:X82"/>
    <mergeCell ref="L86:X86"/>
    <mergeCell ref="L90:X90"/>
    <mergeCell ref="L54:X54"/>
    <mergeCell ref="I118:I129"/>
    <mergeCell ref="J118:J129"/>
    <mergeCell ref="K118:K129"/>
    <mergeCell ref="M118:X118"/>
    <mergeCell ref="L122:X122"/>
    <mergeCell ref="L126:X126"/>
    <mergeCell ref="J70:J81"/>
    <mergeCell ref="K70:K81"/>
    <mergeCell ref="M70:X70"/>
    <mergeCell ref="M58:X58"/>
    <mergeCell ref="L62:X62"/>
    <mergeCell ref="L66:X66"/>
    <mergeCell ref="H58:H67"/>
    <mergeCell ref="H212:N212"/>
    <mergeCell ref="D22:D33"/>
    <mergeCell ref="E22:E33"/>
    <mergeCell ref="F22:F33"/>
    <mergeCell ref="G22:G33"/>
    <mergeCell ref="M46:X46"/>
    <mergeCell ref="L50:X50"/>
    <mergeCell ref="L30:X30"/>
    <mergeCell ref="D34:D45"/>
    <mergeCell ref="M190:X190"/>
    <mergeCell ref="H190:H193"/>
    <mergeCell ref="I194:I197"/>
    <mergeCell ref="J194:J197"/>
    <mergeCell ref="J190:J193"/>
    <mergeCell ref="E34:E45"/>
    <mergeCell ref="I34:I45"/>
    <mergeCell ref="E190:E201"/>
    <mergeCell ref="F190:F201"/>
    <mergeCell ref="G190:G201"/>
    <mergeCell ref="H198:H201"/>
    <mergeCell ref="I198:I201"/>
    <mergeCell ref="G46:G57"/>
    <mergeCell ref="E118:E129"/>
    <mergeCell ref="F118:F129"/>
    <mergeCell ref="M34:X34"/>
    <mergeCell ref="J34:J45"/>
    <mergeCell ref="F10:F21"/>
    <mergeCell ref="G34:G45"/>
    <mergeCell ref="H22:H33"/>
    <mergeCell ref="L18:X18"/>
    <mergeCell ref="H10:H19"/>
    <mergeCell ref="I10:I19"/>
    <mergeCell ref="J10:J19"/>
    <mergeCell ref="D4:X4"/>
    <mergeCell ref="D5:X5"/>
    <mergeCell ref="D1:X3"/>
    <mergeCell ref="F6:F8"/>
    <mergeCell ref="I6:J7"/>
    <mergeCell ref="D6:D8"/>
    <mergeCell ref="H6:H8"/>
    <mergeCell ref="G6:G8"/>
    <mergeCell ref="K10:K21"/>
    <mergeCell ref="E6:E8"/>
    <mergeCell ref="K6:K8"/>
    <mergeCell ref="G10:G21"/>
    <mergeCell ref="F34:F45"/>
    <mergeCell ref="S6:W7"/>
    <mergeCell ref="X6:X8"/>
    <mergeCell ref="M6:M8"/>
    <mergeCell ref="N6:N8"/>
    <mergeCell ref="R6:R8"/>
    <mergeCell ref="O6:Q7"/>
    <mergeCell ref="L38:X38"/>
    <mergeCell ref="L42:X42"/>
    <mergeCell ref="L6:L8"/>
    <mergeCell ref="L14:X14"/>
    <mergeCell ref="D10:D21"/>
    <mergeCell ref="L26:X26"/>
    <mergeCell ref="E10:E21"/>
    <mergeCell ref="L22:X22"/>
    <mergeCell ref="L10:X10"/>
    <mergeCell ref="K106:K117"/>
    <mergeCell ref="E46:E57"/>
    <mergeCell ref="F46:F57"/>
    <mergeCell ref="I207:L207"/>
    <mergeCell ref="I206:L206"/>
    <mergeCell ref="H194:H197"/>
    <mergeCell ref="H130:H141"/>
    <mergeCell ref="J198:J201"/>
    <mergeCell ref="G118:G129"/>
    <mergeCell ref="E106:E117"/>
    <mergeCell ref="I94:I102"/>
    <mergeCell ref="D130:D141"/>
    <mergeCell ref="E130:E141"/>
    <mergeCell ref="F130:F141"/>
    <mergeCell ref="G130:G141"/>
    <mergeCell ref="D118:D129"/>
    <mergeCell ref="D106:D117"/>
    <mergeCell ref="D46:D54"/>
    <mergeCell ref="D94:D102"/>
    <mergeCell ref="H94:H102"/>
    <mergeCell ref="D202:H202"/>
    <mergeCell ref="D190:D201"/>
    <mergeCell ref="D58:D67"/>
    <mergeCell ref="D82:D93"/>
    <mergeCell ref="E82:E93"/>
    <mergeCell ref="D154:D165"/>
    <mergeCell ref="E154:E165"/>
    <mergeCell ref="I210:L210"/>
    <mergeCell ref="M106:X106"/>
    <mergeCell ref="L110:X110"/>
    <mergeCell ref="L114:X114"/>
    <mergeCell ref="I203:L203"/>
    <mergeCell ref="I204:L204"/>
    <mergeCell ref="K190:K201"/>
    <mergeCell ref="I202:L202"/>
    <mergeCell ref="I205:L205"/>
    <mergeCell ref="L198:X198"/>
    <mergeCell ref="K130:K141"/>
    <mergeCell ref="I209:L209"/>
    <mergeCell ref="I208:L208"/>
    <mergeCell ref="D204:H204"/>
    <mergeCell ref="J142:J150"/>
    <mergeCell ref="D203:H203"/>
    <mergeCell ref="D142:D150"/>
    <mergeCell ref="K142:K150"/>
    <mergeCell ref="I190:I193"/>
    <mergeCell ref="L194:X194"/>
    <mergeCell ref="F106:F117"/>
    <mergeCell ref="G106:G117"/>
    <mergeCell ref="H106:H117"/>
    <mergeCell ref="H118:H129"/>
    <mergeCell ref="H142:H150"/>
    <mergeCell ref="I142:I150"/>
    <mergeCell ref="I106:I117"/>
    <mergeCell ref="J106:J117"/>
    <mergeCell ref="I130:I141"/>
    <mergeCell ref="J130:J141"/>
    <mergeCell ref="H46:H54"/>
    <mergeCell ref="K22:K33"/>
    <mergeCell ref="K34:K45"/>
    <mergeCell ref="K58:K67"/>
    <mergeCell ref="I46:I54"/>
    <mergeCell ref="J46:J54"/>
    <mergeCell ref="K46:K54"/>
    <mergeCell ref="H34:H45"/>
    <mergeCell ref="I22:I33"/>
    <mergeCell ref="J22:J33"/>
  </mergeCells>
  <printOptions horizontalCentered="1"/>
  <pageMargins left="0.1968503937007874" right="0.1968503937007874" top="0.83" bottom="0.5905511811023623" header="0.22" footer="0.11811023622047245"/>
  <pageSetup horizontalDpi="600" verticalDpi="600" orientation="landscape" paperSize="9" scale="95" r:id="rId2"/>
  <headerFooter alignWithMargins="0">
    <oddHeader xml:space="preserve">&amp;RZałącznik Nr 3 
do Uchwały Nr XXII/199/08
Rady Gminy Stare Babice
z dnia 18 września 2008r. 
       </oddHeader>
    <oddFooter xml:space="preserve">&amp;CStrona &amp;P </oddFooter>
  </headerFooter>
  <rowBreaks count="1" manualBreakCount="1">
    <brk id="67" min="3" max="23" man="1"/>
  </rowBreaks>
  <colBreaks count="1" manualBreakCount="1">
    <brk id="28" max="5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URZAD GMINY STARE BABICE</cp:lastModifiedBy>
  <cp:lastPrinted>2008-09-22T09:34:47Z</cp:lastPrinted>
  <dcterms:created xsi:type="dcterms:W3CDTF">2003-07-27T20:50:52Z</dcterms:created>
  <dcterms:modified xsi:type="dcterms:W3CDTF">2008-09-22T09:48:06Z</dcterms:modified>
  <cp:category/>
  <cp:version/>
  <cp:contentType/>
  <cp:contentStatus/>
</cp:coreProperties>
</file>