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7" activeTab="17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zał." sheetId="18" r:id="rId18"/>
  </sheets>
  <definedNames/>
  <calcPr fullCalcOnLoad="1"/>
</workbook>
</file>

<file path=xl/sharedStrings.xml><?xml version="1.0" encoding="utf-8"?>
<sst xmlns="http://schemas.openxmlformats.org/spreadsheetml/2006/main" count="280" uniqueCount="165">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</sst>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8" t="s">
        <v>54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6.5">
      <c r="A2" s="158" t="s">
        <v>140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9" t="s">
        <v>55</v>
      </c>
      <c r="B5" s="149" t="s">
        <v>0</v>
      </c>
      <c r="C5" s="150" t="s">
        <v>95</v>
      </c>
      <c r="D5" s="159" t="s">
        <v>61</v>
      </c>
      <c r="E5" s="160"/>
      <c r="F5" s="160"/>
      <c r="G5" s="161"/>
      <c r="H5" s="150" t="s">
        <v>7</v>
      </c>
      <c r="I5" s="150"/>
      <c r="J5" s="150" t="s">
        <v>96</v>
      </c>
      <c r="K5" s="150" t="s">
        <v>127</v>
      </c>
    </row>
    <row r="6" spans="1:11" ht="15" customHeight="1">
      <c r="A6" s="149"/>
      <c r="B6" s="149"/>
      <c r="C6" s="150"/>
      <c r="D6" s="150" t="s">
        <v>6</v>
      </c>
      <c r="E6" s="164" t="s">
        <v>5</v>
      </c>
      <c r="F6" s="165"/>
      <c r="G6" s="166"/>
      <c r="H6" s="150" t="s">
        <v>6</v>
      </c>
      <c r="I6" s="150" t="s">
        <v>58</v>
      </c>
      <c r="J6" s="150"/>
      <c r="K6" s="150"/>
    </row>
    <row r="7" spans="1:11" ht="18" customHeight="1">
      <c r="A7" s="149"/>
      <c r="B7" s="149"/>
      <c r="C7" s="150"/>
      <c r="D7" s="150"/>
      <c r="E7" s="162" t="s">
        <v>97</v>
      </c>
      <c r="F7" s="164" t="s">
        <v>5</v>
      </c>
      <c r="G7" s="166"/>
      <c r="H7" s="150"/>
      <c r="I7" s="150"/>
      <c r="J7" s="150"/>
      <c r="K7" s="150"/>
    </row>
    <row r="8" spans="1:11" ht="42" customHeight="1">
      <c r="A8" s="149"/>
      <c r="B8" s="149"/>
      <c r="C8" s="150"/>
      <c r="D8" s="150"/>
      <c r="E8" s="163"/>
      <c r="F8" s="70" t="s">
        <v>94</v>
      </c>
      <c r="G8" s="70" t="s">
        <v>93</v>
      </c>
      <c r="H8" s="150"/>
      <c r="I8" s="150"/>
      <c r="J8" s="150"/>
      <c r="K8" s="15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139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142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143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57" t="s">
        <v>86</v>
      </c>
      <c r="B28" s="157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7" t="s">
        <v>126</v>
      </c>
      <c r="B1" s="167"/>
      <c r="C1" s="167"/>
      <c r="D1" s="167"/>
      <c r="E1" s="167"/>
      <c r="F1" s="167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144</v>
      </c>
      <c r="F6" s="117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145</v>
      </c>
      <c r="F7" s="118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146</v>
      </c>
      <c r="F8" s="118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147</v>
      </c>
      <c r="F9" s="119">
        <v>82670</v>
      </c>
    </row>
    <row r="10" spans="1:6" ht="30" customHeight="1">
      <c r="A10" s="116">
        <v>5</v>
      </c>
      <c r="B10" s="22">
        <v>921</v>
      </c>
      <c r="C10" s="22">
        <v>92116</v>
      </c>
      <c r="D10" s="22">
        <v>2480</v>
      </c>
      <c r="E10" s="22" t="s">
        <v>148</v>
      </c>
      <c r="F10" s="120">
        <v>134820</v>
      </c>
    </row>
    <row r="11" spans="1:6" ht="30" customHeight="1">
      <c r="A11" s="145" t="s">
        <v>86</v>
      </c>
      <c r="B11" s="168"/>
      <c r="C11" s="168"/>
      <c r="D11" s="168"/>
      <c r="E11" s="169"/>
      <c r="F11" s="120">
        <f>SUM(F6:F10)</f>
        <v>1089663</v>
      </c>
    </row>
    <row r="13" ht="12.75">
      <c r="A13" s="71"/>
    </row>
    <row r="14" ht="12.75">
      <c r="A14" s="68"/>
    </row>
    <row r="16" ht="12.75">
      <c r="A16" s="68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1" t="s">
        <v>125</v>
      </c>
      <c r="B1" s="151"/>
      <c r="C1" s="151"/>
      <c r="D1" s="151"/>
      <c r="E1" s="151"/>
      <c r="F1" s="151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152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153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154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155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156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157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158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159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160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164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161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162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163</v>
      </c>
      <c r="F18" s="137">
        <v>30000</v>
      </c>
    </row>
    <row r="19" spans="1:6" ht="30" customHeight="1">
      <c r="A19" s="145" t="s">
        <v>86</v>
      </c>
      <c r="B19" s="168"/>
      <c r="C19" s="168"/>
      <c r="D19" s="168"/>
      <c r="E19" s="169"/>
      <c r="F19" s="120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0" t="s">
        <v>37</v>
      </c>
      <c r="B1" s="170"/>
      <c r="C1" s="170"/>
      <c r="D1" s="5"/>
      <c r="E1" s="5"/>
      <c r="F1" s="5"/>
      <c r="G1" s="5"/>
      <c r="H1" s="5"/>
      <c r="I1" s="5"/>
      <c r="J1" s="5"/>
    </row>
    <row r="2" spans="1:7" ht="19.5" customHeight="1">
      <c r="A2" s="170" t="s">
        <v>43</v>
      </c>
      <c r="B2" s="170"/>
      <c r="C2" s="170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124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149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150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151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1" t="s">
        <v>55</v>
      </c>
      <c r="B4" s="171" t="s">
        <v>0</v>
      </c>
      <c r="C4" s="172" t="s">
        <v>138</v>
      </c>
      <c r="D4" s="174" t="s">
        <v>69</v>
      </c>
      <c r="E4" s="174"/>
      <c r="F4" s="174"/>
      <c r="G4" s="174"/>
      <c r="H4" s="174"/>
      <c r="I4" s="174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71"/>
      <c r="B5" s="171"/>
      <c r="C5" s="173"/>
      <c r="D5" s="75" t="s">
        <v>136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f>E12</f>
        <v>14180000</v>
      </c>
      <c r="F7" s="106">
        <f>(E12+F12+F17)-F21</f>
        <v>13139053</v>
      </c>
      <c r="G7" s="106">
        <f aca="true" t="shared" si="0" ref="G7:N7">(F7-G21)</f>
        <v>12028363</v>
      </c>
      <c r="H7" s="106">
        <f t="shared" si="0"/>
        <v>10843256</v>
      </c>
      <c r="I7" s="106">
        <f t="shared" si="0"/>
        <v>9578747</v>
      </c>
      <c r="J7" s="106">
        <f t="shared" si="0"/>
        <v>8229516</v>
      </c>
      <c r="K7" s="106">
        <f t="shared" si="0"/>
        <v>6789887</v>
      </c>
      <c r="L7" s="106">
        <f t="shared" si="0"/>
        <v>5253803</v>
      </c>
      <c r="M7" s="106">
        <f t="shared" si="0"/>
        <v>3614801</v>
      </c>
      <c r="N7" s="106">
        <f t="shared" si="0"/>
        <v>1865986</v>
      </c>
      <c r="O7" s="106">
        <f>(N7-O22)</f>
        <v>125021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131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132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133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14180000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131</v>
      </c>
      <c r="B13" s="53" t="s">
        <v>73</v>
      </c>
      <c r="C13" s="100"/>
      <c r="D13" s="46"/>
      <c r="E13" s="109">
        <v>14180000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132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137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133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40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131</v>
      </c>
      <c r="B18" s="74" t="s">
        <v>114</v>
      </c>
      <c r="C18" s="102">
        <v>1298981</v>
      </c>
      <c r="D18" s="74"/>
      <c r="E18" s="141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132</v>
      </c>
      <c r="B19" s="74" t="s">
        <v>115</v>
      </c>
      <c r="C19" s="102"/>
      <c r="D19" s="74"/>
      <c r="E19" s="141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1991007</v>
      </c>
      <c r="G20" s="108">
        <f aca="true" t="shared" si="1" ref="G20:P20">SUM(G26+G21)</f>
        <v>1991007</v>
      </c>
      <c r="H20" s="108">
        <f t="shared" si="1"/>
        <v>1991007</v>
      </c>
      <c r="I20" s="108">
        <f t="shared" si="1"/>
        <v>1991007</v>
      </c>
      <c r="J20" s="108">
        <f t="shared" si="1"/>
        <v>1991007</v>
      </c>
      <c r="K20" s="108">
        <f t="shared" si="1"/>
        <v>1991007</v>
      </c>
      <c r="L20" s="108">
        <f t="shared" si="1"/>
        <v>1991006</v>
      </c>
      <c r="M20" s="108">
        <f t="shared" si="1"/>
        <v>1991007</v>
      </c>
      <c r="N20" s="108">
        <f t="shared" si="1"/>
        <v>1991007</v>
      </c>
      <c r="O20" s="108">
        <f t="shared" si="1"/>
        <v>1865986</v>
      </c>
      <c r="P20" s="108">
        <f t="shared" si="1"/>
        <v>125021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2"/>
      <c r="F21" s="99">
        <f>SUM(F22:F24)</f>
        <v>1040947</v>
      </c>
      <c r="G21" s="99">
        <f aca="true" t="shared" si="2" ref="G21:P21">SUM(G22:G24)</f>
        <v>1110690</v>
      </c>
      <c r="H21" s="99">
        <f t="shared" si="2"/>
        <v>1185107</v>
      </c>
      <c r="I21" s="99">
        <f t="shared" si="2"/>
        <v>1264509</v>
      </c>
      <c r="J21" s="99">
        <f t="shared" si="2"/>
        <v>1349231</v>
      </c>
      <c r="K21" s="99">
        <f t="shared" si="2"/>
        <v>1439629</v>
      </c>
      <c r="L21" s="99">
        <f t="shared" si="2"/>
        <v>1536084</v>
      </c>
      <c r="M21" s="99">
        <f t="shared" si="2"/>
        <v>1639002</v>
      </c>
      <c r="N21" s="99">
        <f t="shared" si="2"/>
        <v>1748815</v>
      </c>
      <c r="O21" s="99">
        <f t="shared" si="2"/>
        <v>1740965</v>
      </c>
      <c r="P21" s="99">
        <f t="shared" si="2"/>
        <v>125021</v>
      </c>
    </row>
    <row r="22" spans="1:16" s="48" customFormat="1" ht="15" customHeight="1">
      <c r="A22" s="54" t="s">
        <v>131</v>
      </c>
      <c r="B22" s="53" t="s">
        <v>103</v>
      </c>
      <c r="C22" s="100"/>
      <c r="D22" s="46"/>
      <c r="E22" s="143"/>
      <c r="F22" s="109">
        <v>1040947</v>
      </c>
      <c r="G22" s="109">
        <v>1110690</v>
      </c>
      <c r="H22" s="109">
        <v>1185107</v>
      </c>
      <c r="I22" s="109">
        <v>1264509</v>
      </c>
      <c r="J22" s="109">
        <v>1349231</v>
      </c>
      <c r="K22" s="109">
        <v>1439629</v>
      </c>
      <c r="L22" s="109">
        <v>1536084</v>
      </c>
      <c r="M22" s="109">
        <v>1639002</v>
      </c>
      <c r="N22" s="109">
        <v>1748815</v>
      </c>
      <c r="O22" s="109">
        <v>1740965</v>
      </c>
      <c r="P22" s="109">
        <v>125021</v>
      </c>
    </row>
    <row r="23" spans="1:16" s="48" customFormat="1" ht="15" customHeight="1">
      <c r="A23" s="54" t="s">
        <v>132</v>
      </c>
      <c r="B23" s="53" t="s">
        <v>105</v>
      </c>
      <c r="C23" s="100"/>
      <c r="D23" s="46"/>
      <c r="E23" s="143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133</v>
      </c>
      <c r="B24" s="53" t="s">
        <v>104</v>
      </c>
      <c r="C24" s="100"/>
      <c r="D24" s="46"/>
      <c r="E24" s="143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4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950060</v>
      </c>
      <c r="G26" s="104">
        <v>880317</v>
      </c>
      <c r="H26" s="104">
        <v>805900</v>
      </c>
      <c r="I26" s="104">
        <v>726498</v>
      </c>
      <c r="J26" s="104">
        <v>641776</v>
      </c>
      <c r="K26" s="104">
        <v>551378</v>
      </c>
      <c r="L26" s="104">
        <v>454922</v>
      </c>
      <c r="M26" s="104">
        <v>352005</v>
      </c>
      <c r="N26" s="104">
        <v>242192</v>
      </c>
      <c r="O26" s="104">
        <v>125021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63486448</v>
      </c>
      <c r="F27" s="99">
        <v>49980098</v>
      </c>
      <c r="G27" s="99">
        <v>51309529</v>
      </c>
      <c r="H27" s="99">
        <v>52758911</v>
      </c>
      <c r="I27" s="99">
        <v>53434333</v>
      </c>
      <c r="J27" s="99">
        <v>55261906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91961547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-28475099</v>
      </c>
      <c r="F29" s="99">
        <f aca="true" t="shared" si="3" ref="F29:P29">SUM(F27-F28)</f>
        <v>1295743</v>
      </c>
      <c r="G29" s="99">
        <f t="shared" si="3"/>
        <v>1302252</v>
      </c>
      <c r="H29" s="99">
        <f t="shared" si="3"/>
        <v>1409252</v>
      </c>
      <c r="I29" s="99">
        <f t="shared" si="3"/>
        <v>642101</v>
      </c>
      <c r="J29" s="99">
        <f t="shared" si="3"/>
        <v>982786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134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141</v>
      </c>
      <c r="C31" s="100"/>
      <c r="D31" s="46"/>
      <c r="E31" s="126">
        <f>(E7-E22-E23)/E27*100</f>
        <v>22.335475438789707</v>
      </c>
      <c r="F31" s="126">
        <f aca="true" t="shared" si="4" ref="F31:P31">F7/F27*100</f>
        <v>26.28856990236394</v>
      </c>
      <c r="G31" s="126">
        <f t="shared" si="4"/>
        <v>23.4427468628683</v>
      </c>
      <c r="H31" s="126">
        <f t="shared" si="4"/>
        <v>20.552463639744197</v>
      </c>
      <c r="I31" s="126">
        <f t="shared" si="4"/>
        <v>17.926202990126217</v>
      </c>
      <c r="J31" s="126">
        <f t="shared" si="4"/>
        <v>14.89184249272908</v>
      </c>
      <c r="K31" s="126">
        <f t="shared" si="4"/>
        <v>11.864380361939517</v>
      </c>
      <c r="L31" s="126">
        <f t="shared" si="4"/>
        <v>8.70213404568288</v>
      </c>
      <c r="M31" s="126">
        <f t="shared" si="4"/>
        <v>5.702260887134182</v>
      </c>
      <c r="N31" s="126">
        <f t="shared" si="4"/>
        <v>2.8033787066435676</v>
      </c>
      <c r="O31" s="126">
        <f t="shared" si="4"/>
        <v>0.17719460466445264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135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2.0933302174977566</v>
      </c>
      <c r="F33" s="126">
        <f>F20/F27*100</f>
        <v>3.9835996319975204</v>
      </c>
      <c r="G33" s="126">
        <f aca="true" t="shared" si="5" ref="G33:P33">G20/G27*100</f>
        <v>3.880384479849737</v>
      </c>
      <c r="H33" s="126">
        <f t="shared" si="5"/>
        <v>3.7737833519725226</v>
      </c>
      <c r="I33" s="126">
        <f t="shared" si="5"/>
        <v>3.7260818807263862</v>
      </c>
      <c r="J33" s="126">
        <f t="shared" si="5"/>
        <v>3.6028561881307533</v>
      </c>
      <c r="K33" s="126">
        <f t="shared" si="5"/>
        <v>3.4790069924998916</v>
      </c>
      <c r="L33" s="126">
        <f t="shared" si="5"/>
        <v>3.2978018204639366</v>
      </c>
      <c r="M33" s="126">
        <f t="shared" si="5"/>
        <v>3.1407652432624547</v>
      </c>
      <c r="N33" s="126">
        <f t="shared" si="5"/>
        <v>2.9912049868425004</v>
      </c>
      <c r="O33" s="126">
        <f t="shared" si="5"/>
        <v>2.644696903555429</v>
      </c>
      <c r="P33" s="126">
        <f t="shared" si="5"/>
        <v>0.16875676634709774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8" t="s">
        <v>119</v>
      </c>
      <c r="B3" s="148"/>
      <c r="C3" s="148"/>
      <c r="D3" s="148"/>
    </row>
    <row r="4" ht="6.75" customHeight="1">
      <c r="A4" s="15"/>
    </row>
    <row r="5" ht="12.75">
      <c r="D5" s="10" t="s">
        <v>39</v>
      </c>
    </row>
    <row r="6" spans="1:4" ht="15" customHeight="1">
      <c r="A6" s="149" t="s">
        <v>55</v>
      </c>
      <c r="B6" s="149" t="s">
        <v>4</v>
      </c>
      <c r="C6" s="150" t="s">
        <v>56</v>
      </c>
      <c r="D6" s="150" t="s">
        <v>120</v>
      </c>
    </row>
    <row r="7" spans="1:4" ht="15" customHeight="1">
      <c r="A7" s="149"/>
      <c r="B7" s="149"/>
      <c r="C7" s="149"/>
      <c r="D7" s="150"/>
    </row>
    <row r="8" spans="1:4" ht="15.75" customHeight="1">
      <c r="A8" s="149"/>
      <c r="B8" s="149"/>
      <c r="C8" s="149"/>
      <c r="D8" s="150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128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130</v>
      </c>
      <c r="C12" s="78"/>
      <c r="D12" s="92">
        <f>D10-D11</f>
        <v>-25597050</v>
      </c>
    </row>
    <row r="13" spans="1:4" ht="18.75" customHeight="1">
      <c r="A13" s="146" t="s">
        <v>23</v>
      </c>
      <c r="B13" s="147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129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46" t="s">
        <v>85</v>
      </c>
      <c r="B22" s="147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1" t="s">
        <v>121</v>
      </c>
      <c r="B1" s="151"/>
      <c r="C1" s="151"/>
      <c r="D1" s="151"/>
      <c r="E1" s="151"/>
      <c r="F1" s="151"/>
      <c r="G1" s="151"/>
      <c r="H1" s="151"/>
      <c r="I1" s="151"/>
      <c r="J1" s="151"/>
    </row>
    <row r="2" ht="12.75">
      <c r="J2" s="9" t="s">
        <v>39</v>
      </c>
    </row>
    <row r="3" spans="1:10" s="2" customFormat="1" ht="20.25" customHeight="1">
      <c r="A3" s="149" t="s">
        <v>2</v>
      </c>
      <c r="B3" s="153" t="s">
        <v>3</v>
      </c>
      <c r="C3" s="153" t="s">
        <v>89</v>
      </c>
      <c r="D3" s="150" t="s">
        <v>82</v>
      </c>
      <c r="E3" s="150" t="s">
        <v>91</v>
      </c>
      <c r="F3" s="150" t="s">
        <v>62</v>
      </c>
      <c r="G3" s="150"/>
      <c r="H3" s="150"/>
      <c r="I3" s="150"/>
      <c r="J3" s="150"/>
    </row>
    <row r="4" spans="1:10" s="2" customFormat="1" ht="20.25" customHeight="1">
      <c r="A4" s="149"/>
      <c r="B4" s="154"/>
      <c r="C4" s="154"/>
      <c r="D4" s="149"/>
      <c r="E4" s="150"/>
      <c r="F4" s="150" t="s">
        <v>80</v>
      </c>
      <c r="G4" s="150" t="s">
        <v>5</v>
      </c>
      <c r="H4" s="150"/>
      <c r="I4" s="150"/>
      <c r="J4" s="150" t="s">
        <v>81</v>
      </c>
    </row>
    <row r="5" spans="1:10" s="2" customFormat="1" ht="65.25" customHeight="1">
      <c r="A5" s="149"/>
      <c r="B5" s="155"/>
      <c r="C5" s="155"/>
      <c r="D5" s="149"/>
      <c r="E5" s="150"/>
      <c r="F5" s="150"/>
      <c r="G5" s="14" t="s">
        <v>77</v>
      </c>
      <c r="H5" s="14" t="s">
        <v>78</v>
      </c>
      <c r="I5" s="14" t="s">
        <v>92</v>
      </c>
      <c r="J5" s="15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52" t="s">
        <v>86</v>
      </c>
      <c r="B20" s="152"/>
      <c r="C20" s="152"/>
      <c r="D20" s="152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1" t="s">
        <v>122</v>
      </c>
      <c r="B1" s="151"/>
      <c r="C1" s="151"/>
      <c r="D1" s="151"/>
      <c r="E1" s="151"/>
      <c r="F1" s="151"/>
      <c r="G1" s="151"/>
      <c r="H1" s="151"/>
      <c r="I1" s="151"/>
      <c r="J1" s="151"/>
    </row>
    <row r="3" ht="12.75">
      <c r="J3" s="58" t="s">
        <v>39</v>
      </c>
    </row>
    <row r="4" spans="1:79" ht="20.25" customHeight="1">
      <c r="A4" s="149" t="s">
        <v>2</v>
      </c>
      <c r="B4" s="153" t="s">
        <v>3</v>
      </c>
      <c r="C4" s="153" t="s">
        <v>89</v>
      </c>
      <c r="D4" s="150" t="s">
        <v>82</v>
      </c>
      <c r="E4" s="150" t="s">
        <v>91</v>
      </c>
      <c r="F4" s="150" t="s">
        <v>62</v>
      </c>
      <c r="G4" s="150"/>
      <c r="H4" s="150"/>
      <c r="I4" s="150"/>
      <c r="J4" s="150"/>
      <c r="BX4" s="1"/>
      <c r="BY4" s="1"/>
      <c r="BZ4" s="1"/>
      <c r="CA4" s="1"/>
    </row>
    <row r="5" spans="1:79" ht="18" customHeight="1">
      <c r="A5" s="149"/>
      <c r="B5" s="154"/>
      <c r="C5" s="154"/>
      <c r="D5" s="149"/>
      <c r="E5" s="150"/>
      <c r="F5" s="150" t="s">
        <v>80</v>
      </c>
      <c r="G5" s="150" t="s">
        <v>5</v>
      </c>
      <c r="H5" s="150"/>
      <c r="I5" s="150"/>
      <c r="J5" s="150" t="s">
        <v>81</v>
      </c>
      <c r="BX5" s="1"/>
      <c r="BY5" s="1"/>
      <c r="BZ5" s="1"/>
      <c r="CA5" s="1"/>
    </row>
    <row r="6" spans="1:79" ht="69" customHeight="1">
      <c r="A6" s="149"/>
      <c r="B6" s="155"/>
      <c r="C6" s="155"/>
      <c r="D6" s="149"/>
      <c r="E6" s="150"/>
      <c r="F6" s="150"/>
      <c r="G6" s="14" t="s">
        <v>77</v>
      </c>
      <c r="H6" s="14" t="s">
        <v>78</v>
      </c>
      <c r="I6" s="14" t="s">
        <v>79</v>
      </c>
      <c r="J6" s="15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1550910</v>
      </c>
      <c r="F8" s="127">
        <v>1550910</v>
      </c>
      <c r="G8" s="127"/>
      <c r="H8" s="127"/>
      <c r="I8" s="127">
        <v>1550910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270000</v>
      </c>
      <c r="E9" s="111">
        <v>420000</v>
      </c>
      <c r="F9" s="111">
        <v>420000</v>
      </c>
      <c r="G9" s="111"/>
      <c r="H9" s="111"/>
      <c r="I9" s="111">
        <v>420000</v>
      </c>
      <c r="J9" s="111"/>
      <c r="BX9" s="1"/>
      <c r="BY9" s="1"/>
      <c r="BZ9" s="1"/>
      <c r="CA9" s="1"/>
    </row>
    <row r="10" spans="1:79" ht="19.5" customHeight="1">
      <c r="A10" s="130">
        <v>851</v>
      </c>
      <c r="B10" s="130">
        <v>85141</v>
      </c>
      <c r="C10" s="130">
        <v>2320</v>
      </c>
      <c r="D10" s="111"/>
      <c r="E10" s="111">
        <v>40300</v>
      </c>
      <c r="F10" s="111">
        <v>40300</v>
      </c>
      <c r="G10" s="111"/>
      <c r="H10" s="111"/>
      <c r="I10" s="111">
        <v>40300</v>
      </c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6" t="s">
        <v>86</v>
      </c>
      <c r="B21" s="156"/>
      <c r="C21" s="156"/>
      <c r="D21" s="156"/>
      <c r="E21" s="128">
        <f aca="true" t="shared" si="0" ref="E21:J21">SUM(E8:E20)</f>
        <v>2011210</v>
      </c>
      <c r="F21" s="128">
        <f t="shared" si="0"/>
        <v>2011210</v>
      </c>
      <c r="G21" s="128">
        <f t="shared" si="0"/>
        <v>0</v>
      </c>
      <c r="H21" s="128">
        <f t="shared" si="0"/>
        <v>0</v>
      </c>
      <c r="I21" s="128">
        <f t="shared" si="0"/>
        <v>2011210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2008-05-07T08:29:29Z</cp:lastPrinted>
  <dcterms:created xsi:type="dcterms:W3CDTF">1998-12-09T13:02:10Z</dcterms:created>
  <dcterms:modified xsi:type="dcterms:W3CDTF">2008-05-07T08:29:59Z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