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3" activeTab="13"/>
  </bookViews>
  <sheets>
    <sheet name=" 1" sheetId="1" r:id="rId1"/>
    <sheet name="Wydatki zał.1 zm" sheetId="2" r:id="rId2"/>
    <sheet name="2" sheetId="3" state="hidden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3" sheetId="9" state="hidden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Załącznik Nr 4" sheetId="14" r:id="rId14"/>
    <sheet name=" 4  " sheetId="15" state="hidden" r:id="rId15"/>
  </sheets>
  <definedNames>
    <definedName name="_xlnm.Print_Area" localSheetId="0">' 1'!$A$1:$I$170</definedName>
    <definedName name="_xlnm.Print_Area" localSheetId="2">'2'!$C$1:$P$29</definedName>
    <definedName name="_xlnm.Print_Area" localSheetId="3">'3a'!$A$1:$O$101</definedName>
    <definedName name="_xlnm.Print_Titles" localSheetId="0">' 1'!$5:$8</definedName>
    <definedName name="_xlnm.Print_Titles" localSheetId="2">'2'!$7:$9</definedName>
    <definedName name="_xlnm.Print_Titles" localSheetId="3">'3a'!$4:$6</definedName>
    <definedName name="_xlnm.Print_Titles" localSheetId="1">'Wydatki zał.1 zm'!$4:$7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<sst xmlns="http://schemas.openxmlformats.org/spreadsheetml/2006/main" count="1105" uniqueCount="631">
  <si>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</si>
  <si>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</si>
  <si>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</si>
  <si>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</si>
  <si>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</si>
  <si>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</si>
  <si>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</si>
  <si>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</si>
  <si>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</si>
  <si>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</si>
  <si>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</si>
  <si>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</si>
  <si>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</si>
  <si>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</si>
  <si>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</si>
  <si>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</si>
  <si>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</si>
  <si>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</si>
  <si>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</si>
  <si>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</si>
  <si>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</si>
  <si>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</si>
  <si>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</si>
  <si>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</si>
  <si>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</si>
  <si>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</si>
  <si>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</si>
  <si>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</si>
  <si>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</si>
  <si>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</si>
  <si>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</si>
  <si>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</si>
  <si>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</si>
  <si>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</si>
  <si>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</si>
  <si>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</si>
  <si>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</si>
  <si>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</si>
  <si>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</si>
  <si>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</si>
  <si>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</si>
  <si>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</si>
  <si>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</si>
  <si>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</si>
  <si>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</si>
  <si>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</si>
  <si>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</si>
  <si>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</si>
  <si>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</si>
  <si>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</si>
  <si>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</si>
  <si>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</si>
  <si>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</si>
  <si>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</si>
  <si>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</si>
  <si>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</si>
  <si>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</si>
  <si>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</si>
  <si>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</si>
  <si>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</si>
  <si>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</si>
  <si>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</si>
  <si>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</si>
  <si>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</si>
  <si>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</si>
  <si>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</si>
  <si>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</si>
  <si>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</si>
  <si>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</si>
  <si>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</si>
  <si>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</si>
  <si>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</si>
  <si>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</si>
  <si>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</si>
  <si>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</si>
  <si>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</si>
  <si>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</si>
  <si>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</si>
  <si>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</si>
  <si>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</si>
  <si>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</si>
  <si>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</si>
  <si>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</si>
  <si>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</si>
  <si>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</si>
  <si>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</si>
  <si>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</si>
  <si>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</si>
  <si>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</si>
  <si>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</si>
  <si>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</si>
  <si>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</si>
  <si>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</si>
  <si>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</si>
  <si>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</si>
  <si>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</si>
  <si>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</si>
  <si>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</si>
  <si>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</si>
  <si>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</si>
  <si>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</si>
  <si>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</si>
  <si>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</si>
  <si>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</si>
  <si>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</si>
  <si>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</si>
  <si>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</si>
  <si>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</si>
  <si>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</si>
  <si>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</si>
  <si>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</si>
  <si>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</si>
  <si>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</si>
  <si>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</si>
  <si>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</si>
  <si>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</si>
  <si>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</si>
  <si>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</si>
  <si>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</si>
  <si>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</si>
  <si>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</si>
  <si>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</si>
  <si>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</si>
  <si>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</si>
  <si>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</si>
  <si>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</si>
  <si>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</si>
  <si>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</si>
  <si>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</si>
  <si>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</si>
  <si>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</si>
  <si>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</si>
  <si>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</si>
  <si>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</si>
  <si>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</si>
  <si>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</si>
  <si>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</si>
  <si>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</si>
  <si>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</si>
  <si>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</si>
  <si>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</si>
  <si>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</si>
  <si>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</si>
  <si>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</si>
  <si>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</si>
  <si>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</si>
  <si>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</si>
  <si>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</si>
  <si>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</si>
  <si>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</si>
  <si>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</si>
  <si>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</si>
  <si>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</si>
  <si>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</si>
  <si>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</si>
  <si>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</si>
  <si>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</si>
  <si>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</si>
  <si>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</si>
  <si>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</si>
  <si>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</si>
  <si>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</si>
  <si>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</si>
  <si>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</si>
  <si>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</si>
  <si>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</si>
  <si>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</si>
  <si>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</si>
  <si>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</si>
  <si>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</si>
  <si>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</si>
  <si>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</si>
  <si>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</si>
  <si>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</si>
  <si>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</si>
  <si>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</si>
  <si>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</si>
  <si>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</si>
  <si>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</si>
  <si>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</si>
  <si>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</si>
  <si>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</si>
  <si>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</si>
  <si>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</si>
  <si>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</si>
  <si>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</si>
  <si>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</si>
  <si>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</si>
  <si>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</si>
  <si>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</si>
  <si>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</si>
  <si>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</si>
  <si>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</si>
  <si>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</si>
  <si>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</si>
  <si>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</si>
  <si>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</si>
  <si>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</si>
  <si>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</si>
  <si>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</si>
  <si>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</si>
  <si>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</si>
  <si>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</si>
  <si>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</si>
  <si>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</si>
  <si>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</si>
  <si>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</si>
  <si>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</si>
  <si>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</si>
  <si>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</si>
  <si>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</si>
  <si>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</si>
  <si>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</si>
  <si>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</si>
  <si>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</si>
  <si>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</si>
  <si>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</si>
  <si>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</si>
  <si>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</si>
  <si>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</si>
  <si>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</si>
  <si>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</si>
  <si>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</si>
  <si>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</si>
  <si>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</si>
  <si>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</si>
  <si>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</si>
  <si>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</si>
  <si>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</si>
  <si>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</si>
  <si>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</si>
  <si>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</si>
  <si>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</si>
  <si>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</si>
  <si>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</si>
  <si>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</si>
  <si>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</si>
  <si>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</si>
  <si>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</si>
  <si>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</si>
  <si>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</si>
  <si>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</si>
  <si>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</si>
  <si>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</si>
  <si>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</si>
  <si>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</si>
  <si>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</si>
  <si>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</si>
  <si>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</si>
  <si>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</si>
  <si>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</si>
  <si>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</si>
  <si>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</si>
  <si>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</si>
  <si>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</si>
  <si>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</si>
  <si>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</si>
  <si>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</si>
  <si>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</si>
  <si>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</si>
  <si>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</si>
  <si>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</si>
  <si>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</si>
  <si>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</si>
  <si>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</si>
  <si>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</si>
  <si>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</si>
  <si>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</si>
  <si>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</si>
  <si>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</si>
  <si>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</si>
  <si>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</si>
  <si>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</si>
  <si>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</si>
  <si>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</si>
  <si>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</si>
  <si>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</si>
  <si>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</si>
  <si>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</si>
  <si>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</si>
  <si>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</si>
  <si>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</si>
  <si>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</si>
  <si>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</si>
  <si>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</si>
  <si>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</si>
  <si>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</si>
  <si>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</si>
  <si>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</si>
  <si>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</si>
  <si>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</si>
  <si>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</si>
  <si>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</si>
  <si>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</si>
  <si>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</si>
  <si>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</si>
  <si>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</si>
  <si>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</si>
  <si>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</si>
  <si>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</si>
  <si>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</si>
  <si>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</si>
  <si>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</si>
  <si>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</si>
  <si>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</si>
  <si>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</si>
  <si>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</si>
  <si>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</si>
  <si>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</si>
  <si>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</si>
  <si>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</si>
  <si>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</si>
  <si>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</si>
  <si>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</si>
  <si>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</si>
  <si>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</si>
  <si>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</si>
  <si>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</si>
  <si>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</si>
  <si>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</si>
  <si>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</si>
  <si>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</si>
  <si>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</si>
  <si>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</si>
  <si>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</si>
  <si>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</si>
  <si>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</si>
  <si>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</si>
  <si>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</si>
  <si>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</si>
  <si>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</si>
  <si>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</si>
  <si>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</si>
  <si>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</si>
  <si>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</si>
  <si>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</si>
  <si>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</si>
  <si>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</si>
  <si>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</si>
  <si>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</si>
  <si>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</si>
  <si>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</si>
  <si>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</si>
  <si>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</si>
  <si>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</si>
  <si>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</si>
  <si>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</si>
  <si>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</si>
  <si>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</si>
  <si>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</si>
  <si>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</si>
  <si>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</si>
  <si>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</si>
  <si>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</si>
  <si>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</si>
  <si>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</si>
  <si>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</si>
  <si>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</si>
  <si>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</si>
  <si>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</si>
  <si>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</si>
  <si>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</si>
  <si>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</si>
  <si>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</si>
  <si>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</si>
  <si>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</si>
  <si>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</si>
  <si>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</si>
  <si>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</si>
  <si>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</si>
  <si>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</si>
  <si>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</si>
  <si>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</si>
  <si>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</si>
  <si>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</si>
  <si>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</si>
  <si>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</si>
  <si>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</si>
  <si>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</si>
  <si>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</si>
  <si>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</si>
  <si>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</si>
  <si>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</si>
  <si>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</si>
  <si>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</si>
  <si>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</si>
  <si>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</si>
  <si>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</si>
  <si>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</si>
  <si>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</si>
  <si>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</si>
  <si>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</si>
  <si>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</si>
  <si>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</si>
  <si>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</si>
  <si>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</si>
  <si>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</si>
  <si>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</si>
  <si>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</si>
  <si>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</si>
  <si>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</si>
  <si>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</si>
  <si>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</si>
  <si>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</si>
  <si>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</si>
  <si>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</si>
  <si>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</si>
  <si>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</si>
  <si>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</si>
  <si>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</si>
  <si>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</si>
  <si>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</si>
  <si>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</si>
  <si>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</si>
  <si>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</si>
  <si>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</si>
  <si>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</si>
  <si>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</si>
  <si>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</si>
  <si>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</si>
  <si>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</si>
  <si>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</si>
  <si>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</si>
  <si>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</si>
  <si>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</si>
  <si>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</si>
  <si>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</si>
  <si>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</si>
  <si>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</si>
  <si>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</si>
  <si>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</si>
  <si>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</si>
  <si>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</si>
  <si>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</si>
  <si>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</si>
  <si>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</si>
  <si>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</si>
  <si>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</si>
  <si>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</si>
  <si>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</si>
  <si>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</si>
  <si>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</si>
  <si>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</si>
  <si>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</si>
  <si>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</si>
  <si>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</si>
  <si>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</si>
  <si>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</si>
  <si>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</si>
  <si>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</si>
  <si>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</si>
  <si>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</si>
  <si>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</si>
  <si>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</si>
  <si>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</si>
  <si>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</si>
  <si>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</si>
  <si>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</si>
  <si>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</si>
  <si>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</si>
  <si>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</si>
  <si>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</si>
  <si>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</si>
  <si>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</si>
  <si>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</si>
  <si>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</si>
  <si>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</si>
  <si>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</si>
  <si>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</si>
  <si>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</si>
  <si>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</si>
  <si>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</si>
  <si>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</si>
  <si>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</si>
  <si>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</si>
  <si>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</si>
  <si>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</si>
  <si>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</si>
  <si>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</si>
  <si>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</si>
  <si>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</si>
  <si>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</si>
  <si>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</si>
  <si>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</si>
  <si>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</si>
  <si>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</si>
  <si>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</si>
  <si>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</si>
  <si>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</si>
  <si>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</si>
  <si>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</si>
  <si>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</si>
  <si>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</si>
  <si>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</si>
  <si>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</si>
  <si>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</si>
  <si>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</si>
  <si>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</si>
  <si>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</si>
  <si>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</si>
  <si>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</si>
  <si>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</si>
  <si>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</si>
  <si>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</si>
  <si>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</si>
  <si>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</si>
  <si>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</si>
  <si>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</si>
  <si>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</si>
  <si>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</si>
  <si>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</si>
  <si>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</si>
  <si>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</si>
  <si>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</si>
  <si>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</si>
  <si>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</si>
  <si>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</si>
  <si>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</si>
  <si>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</si>
  <si>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</si>
  <si>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</si>
  <si>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</si>
  <si>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</si>
  <si>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</si>
  <si>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</si>
  <si>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</si>
  <si>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</si>
  <si>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</si>
  <si>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</si>
  <si>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</si>
  <si>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</si>
  <si>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</si>
  <si>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</si>
  <si>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</si>
  <si>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</si>
  <si>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</si>
  <si>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</si>
  <si>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</si>
  <si>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</si>
  <si>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</si>
  <si>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</si>
  <si>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</si>
  <si>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</si>
  <si>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</si>
  <si>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</si>
  <si>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</si>
  <si>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</si>
  <si>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</si>
  <si>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</si>
  <si>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</si>
  <si>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</si>
  <si>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</si>
  <si>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</si>
  <si>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</si>
  <si>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</si>
  <si>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</si>
  <si>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</si>
  <si>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</si>
  <si>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</si>
  <si>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</si>
  <si>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</si>
  <si>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</si>
  <si>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</si>
  <si>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</si>
  <si>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</si>
  <si>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</si>
  <si>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</si>
  <si>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</si>
  <si>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</si>
  <si>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</si>
  <si>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</si>
  <si>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</si>
  <si>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</si>
  <si>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</si>
  <si>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</si>
  <si>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</si>
  <si>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</si>
  <si>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</si>
  <si>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</si>
  <si>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</si>
  <si>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</si>
  <si>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</si>
  <si>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</si>
  <si>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</si>
  <si>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</si>
  <si>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</si>
  <si>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</si>
  <si>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</si>
  <si>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</si>
  <si>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</si>
  <si>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</si>
  <si>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</si>
  <si>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</si>
  <si>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</si>
  <si>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</si>
  <si>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</si>
  <si>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</si>
  <si>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</si>
  <si>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</si>
  <si>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</si>
  <si>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</si>
  <si>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</si>
  <si>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</si>
  <si>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</si>
  <si>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</si>
  <si>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</si>
  <si>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</si>
  <si>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</si>
  <si>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</si>
  <si>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</si>
  <si>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</si>
  <si>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</si>
  <si>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</si>
  <si>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</si>
  <si>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</si>
  <si>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</si>
  <si>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</si>
  <si>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</si>
  <si>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</si>
  <si>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</si>
  <si>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</si>
  <si>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</si>
  <si>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</si>
  <si>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</si>
  <si>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</si>
  <si>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Załącznik Nr 2
do Uchwały Rady Gminy Stare Babice
 Nr V/ z dnia ................</t>
  </si>
  <si>
    <t>Stan  zobowiązań wg tytułów dłużnych na koniec roku</t>
  </si>
  <si>
    <t xml:space="preserve">Zmiany planu </t>
  </si>
  <si>
    <t>Plan po zmianach</t>
  </si>
  <si>
    <t>PROJEKT</t>
  </si>
  <si>
    <t>Załącznik Nr 4                                              do Uchwały Rady Gminy Nr                       z dnia 27 września 2007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</si>
</sst>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9" fontId="0" fillId="0" borderId="1" xfId="15" applyNumberFormat="1" applyFont="1" applyBorder="1" applyAlignment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169" fontId="4" fillId="0" borderId="28" xfId="0" applyNumberFormat="1" applyFont="1" applyBorder="1" applyAlignment="1">
      <alignment horizontal="center" vertical="center"/>
    </xf>
    <xf numFmtId="0" fontId="9" fillId="7" borderId="54" xfId="0" applyFont="1" applyFill="1" applyBorder="1" applyAlignment="1" applyProtection="1">
      <alignment horizontal="right"/>
      <protection hidden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7" borderId="66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2" borderId="45" xfId="0" applyFont="1" applyFill="1" applyBorder="1" applyAlignment="1">
      <alignment horizontal="left" vertical="center" wrapText="1"/>
    </xf>
    <xf numFmtId="0" fontId="0" fillId="2" borderId="66" xfId="0" applyFill="1" applyBorder="1" applyAlignment="1">
      <alignment/>
    </xf>
    <xf numFmtId="0" fontId="0" fillId="2" borderId="52" xfId="0" applyFill="1" applyBorder="1" applyAlignment="1">
      <alignment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44" fillId="0" borderId="6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8" fillId="0" borderId="71" xfId="18" applyFont="1" applyBorder="1" applyAlignment="1">
      <alignment horizontal="center"/>
      <protection/>
    </xf>
    <xf numFmtId="0" fontId="58" fillId="0" borderId="72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0" borderId="73" xfId="18" applyFont="1" applyBorder="1" applyAlignment="1">
      <alignment horizontal="center" vertical="center" wrapText="1"/>
      <protection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7" fillId="0" borderId="79" xfId="18" applyFont="1" applyBorder="1" applyAlignment="1">
      <alignment horizontal="center"/>
      <protection/>
    </xf>
    <xf numFmtId="0" fontId="57" fillId="0" borderId="80" xfId="18" applyFont="1" applyBorder="1" applyAlignment="1">
      <alignment horizontal="center"/>
      <protection/>
    </xf>
    <xf numFmtId="0" fontId="57" fillId="0" borderId="81" xfId="18" applyFont="1" applyBorder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58" fillId="0" borderId="79" xfId="18" applyFont="1" applyBorder="1" applyAlignment="1">
      <alignment horizontal="center"/>
      <protection/>
    </xf>
    <xf numFmtId="0" fontId="58" fillId="0" borderId="81" xfId="18" applyFont="1" applyBorder="1" applyAlignment="1">
      <alignment horizontal="center"/>
      <protection/>
    </xf>
    <xf numFmtId="0" fontId="57" fillId="0" borderId="82" xfId="18" applyFont="1" applyBorder="1" applyAlignment="1">
      <alignment horizontal="center"/>
      <protection/>
    </xf>
    <xf numFmtId="0" fontId="57" fillId="0" borderId="83" xfId="18" applyFont="1" applyBorder="1" applyAlignment="1">
      <alignment horizontal="center"/>
      <protection/>
    </xf>
    <xf numFmtId="0" fontId="57" fillId="0" borderId="84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4" fillId="2" borderId="4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47">
      <selection activeCell="D1" sqref="D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226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227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52" t="s">
        <v>228</v>
      </c>
      <c r="B5" s="1055" t="s">
        <v>229</v>
      </c>
      <c r="C5" s="1055" t="s">
        <v>4</v>
      </c>
      <c r="D5" s="1058" t="s">
        <v>0</v>
      </c>
      <c r="E5" s="123" t="s">
        <v>230</v>
      </c>
      <c r="F5" s="124" t="s">
        <v>231</v>
      </c>
      <c r="G5" s="125" t="s">
        <v>6</v>
      </c>
      <c r="H5" s="126" t="s">
        <v>232</v>
      </c>
    </row>
    <row r="6" spans="1:8" ht="12.75">
      <c r="A6" s="1053"/>
      <c r="B6" s="1056"/>
      <c r="C6" s="1056"/>
      <c r="D6" s="1056"/>
      <c r="E6" s="127" t="s">
        <v>233</v>
      </c>
      <c r="F6" s="128">
        <v>2007</v>
      </c>
      <c r="G6" s="129" t="s">
        <v>234</v>
      </c>
      <c r="H6" s="130" t="s">
        <v>235</v>
      </c>
    </row>
    <row r="7" spans="1:8" ht="13.5" thickBot="1">
      <c r="A7" s="1054"/>
      <c r="B7" s="1057"/>
      <c r="C7" s="1057"/>
      <c r="D7" s="1057"/>
      <c r="E7" s="131" t="s">
        <v>236</v>
      </c>
      <c r="F7" s="132" t="s">
        <v>7</v>
      </c>
      <c r="G7" s="133" t="s">
        <v>237</v>
      </c>
      <c r="H7" s="134" t="s">
        <v>238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158</v>
      </c>
      <c r="B9" s="136"/>
      <c r="C9" s="136"/>
      <c r="D9" s="137" t="s">
        <v>239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158</v>
      </c>
      <c r="B10" s="142" t="s">
        <v>161</v>
      </c>
      <c r="C10" s="143"/>
      <c r="D10" s="144" t="s">
        <v>240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241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242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158</v>
      </c>
      <c r="B13" s="166" t="s">
        <v>243</v>
      </c>
      <c r="C13" s="167"/>
      <c r="D13" s="168" t="s">
        <v>179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244</v>
      </c>
      <c r="D14" s="175" t="s">
        <v>245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246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247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244</v>
      </c>
      <c r="D17" s="861" t="s">
        <v>248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249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250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251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252</v>
      </c>
      <c r="D21" s="215" t="s">
        <v>253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254</v>
      </c>
      <c r="D22" s="199" t="s">
        <v>255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256</v>
      </c>
      <c r="D23" s="206" t="s">
        <v>257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169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258</v>
      </c>
      <c r="D25" s="215" t="s">
        <v>259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260</v>
      </c>
      <c r="D26" s="199" t="s">
        <v>261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244</v>
      </c>
      <c r="D27" s="199" t="s">
        <v>262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252</v>
      </c>
      <c r="D28" s="199" t="s">
        <v>253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263</v>
      </c>
      <c r="D29" s="226" t="s">
        <v>264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265</v>
      </c>
      <c r="D30" s="226" t="s">
        <v>266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267</v>
      </c>
      <c r="D31" s="206" t="s">
        <v>268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254</v>
      </c>
      <c r="D32" s="199" t="s">
        <v>255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256</v>
      </c>
      <c r="D33" s="199" t="s">
        <v>269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270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175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271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272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532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244</v>
      </c>
      <c r="D39" s="309" t="s">
        <v>273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252</v>
      </c>
      <c r="D40" s="255" t="s">
        <v>253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274</v>
      </c>
      <c r="D41" s="255" t="s">
        <v>275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267</v>
      </c>
      <c r="D42" s="255" t="s">
        <v>268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254</v>
      </c>
      <c r="D43" s="255" t="s">
        <v>255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256</v>
      </c>
      <c r="D44" s="199" t="s">
        <v>276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52"/>
      <c r="C45" s="853" t="s">
        <v>277</v>
      </c>
      <c r="D45" s="291" t="s">
        <v>278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179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274</v>
      </c>
      <c r="D47" s="291" t="s">
        <v>279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280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281</v>
      </c>
    </row>
    <row r="49" spans="1:8" ht="26.25" thickBot="1">
      <c r="A49" s="282">
        <v>751</v>
      </c>
      <c r="B49" s="193">
        <v>75101</v>
      </c>
      <c r="C49" s="151"/>
      <c r="D49" s="194" t="s">
        <v>180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282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283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282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284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282</v>
      </c>
      <c r="E54" s="284"/>
      <c r="F54" s="285">
        <v>0</v>
      </c>
      <c r="G54" s="286"/>
      <c r="H54" s="195"/>
    </row>
    <row r="55" spans="1:8" ht="64.5" hidden="1" thickBot="1">
      <c r="A55" s="244">
        <v>751</v>
      </c>
      <c r="B55" s="287">
        <v>75109</v>
      </c>
      <c r="C55" s="246"/>
      <c r="D55" s="288" t="s">
        <v>285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282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286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183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271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287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187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282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288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289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290</v>
      </c>
      <c r="D65" s="226" t="s">
        <v>291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292</v>
      </c>
      <c r="D66" s="226" t="s">
        <v>293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294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295</v>
      </c>
      <c r="D68" s="199" t="s">
        <v>296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297</v>
      </c>
      <c r="D69" s="199" t="s">
        <v>298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299</v>
      </c>
      <c r="D70" s="215" t="s">
        <v>300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301</v>
      </c>
      <c r="D71" s="199" t="s">
        <v>302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303</v>
      </c>
      <c r="D72" s="199" t="s">
        <v>304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292</v>
      </c>
      <c r="D73" s="206" t="s">
        <v>293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592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64.5" thickBot="1">
      <c r="A75" s="322">
        <v>756</v>
      </c>
      <c r="B75" s="188">
        <v>75616</v>
      </c>
      <c r="C75" s="323"/>
      <c r="D75" s="324" t="s">
        <v>305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295</v>
      </c>
      <c r="D76" s="283" t="s">
        <v>296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297</v>
      </c>
      <c r="D77" s="331" t="s">
        <v>298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299</v>
      </c>
      <c r="D78" s="332" t="s">
        <v>300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301</v>
      </c>
      <c r="D79" s="331" t="s">
        <v>302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306</v>
      </c>
      <c r="D80" s="331" t="s">
        <v>307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308</v>
      </c>
      <c r="D81" s="199" t="s">
        <v>309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310</v>
      </c>
      <c r="D82" s="331" t="s">
        <v>311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312</v>
      </c>
      <c r="D83" s="333" t="s">
        <v>313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303</v>
      </c>
      <c r="D84" s="331" t="s">
        <v>304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292</v>
      </c>
      <c r="D85" s="247" t="s">
        <v>293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314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315</v>
      </c>
      <c r="D87" s="215" t="s">
        <v>316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317</v>
      </c>
      <c r="D88" s="206" t="s">
        <v>318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260</v>
      </c>
      <c r="D89" s="334" t="s">
        <v>319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292</v>
      </c>
      <c r="D90" s="247" t="s">
        <v>293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320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321</v>
      </c>
      <c r="D92" s="338" t="s">
        <v>322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323</v>
      </c>
      <c r="D93" s="247" t="s">
        <v>324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325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326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327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192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254</v>
      </c>
      <c r="D99" s="206" t="s">
        <v>328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329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196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252</v>
      </c>
      <c r="D102" s="283" t="s">
        <v>253</v>
      </c>
      <c r="E102" s="329">
        <v>14000</v>
      </c>
      <c r="F102" s="891">
        <v>23220</v>
      </c>
      <c r="G102" s="892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254</v>
      </c>
      <c r="D103" s="206" t="s">
        <v>328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330</v>
      </c>
      <c r="D104" s="365" t="s">
        <v>331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256</v>
      </c>
      <c r="D105" s="199" t="s">
        <v>332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333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334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335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336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274</v>
      </c>
      <c r="D110" s="215" t="s">
        <v>337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.75" thickBot="1">
      <c r="A111" s="196"/>
      <c r="B111" s="197"/>
      <c r="C111" s="198" t="s">
        <v>254</v>
      </c>
      <c r="D111" s="206" t="s">
        <v>328</v>
      </c>
      <c r="E111" s="228">
        <v>650</v>
      </c>
      <c r="F111" s="200">
        <v>600</v>
      </c>
      <c r="G111" s="209"/>
      <c r="H111" s="202">
        <f t="shared" si="5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334</v>
      </c>
      <c r="E112" s="228">
        <v>47100</v>
      </c>
      <c r="F112" s="208"/>
      <c r="G112" s="209"/>
      <c r="H112" s="202">
        <f t="shared" si="5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199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252</v>
      </c>
      <c r="D114" s="270" t="s">
        <v>338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274</v>
      </c>
      <c r="D115" s="215" t="s">
        <v>339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254</v>
      </c>
      <c r="D116" s="247" t="s">
        <v>328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256</v>
      </c>
      <c r="D117" s="291" t="s">
        <v>332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340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254</v>
      </c>
      <c r="D119" s="270" t="s">
        <v>328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341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531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342</v>
      </c>
      <c r="E122" s="284">
        <v>1952000</v>
      </c>
      <c r="F122" s="284">
        <v>2400000</v>
      </c>
      <c r="G122" s="885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343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344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271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345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271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334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208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274</v>
      </c>
      <c r="D130" s="215" t="s">
        <v>337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254</v>
      </c>
      <c r="D131" s="215" t="s">
        <v>328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334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210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271</v>
      </c>
      <c r="E134" s="264">
        <v>5440</v>
      </c>
      <c r="F134" s="177">
        <v>14400</v>
      </c>
      <c r="G134" s="178">
        <v>14400</v>
      </c>
      <c r="H134" s="164">
        <f t="shared" si="6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179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256</v>
      </c>
      <c r="D136" s="215" t="s">
        <v>269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334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346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215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347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348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219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271</v>
      </c>
      <c r="E143" s="216">
        <v>0</v>
      </c>
      <c r="F143" s="321">
        <v>0</v>
      </c>
      <c r="G143" s="230" t="s">
        <v>349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179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350</v>
      </c>
      <c r="D145" s="199" t="s">
        <v>351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256</v>
      </c>
      <c r="D146" s="309" t="s">
        <v>269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352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221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179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274</v>
      </c>
      <c r="D150" s="430" t="s">
        <v>353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256</v>
      </c>
      <c r="D151" s="430" t="s">
        <v>269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354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355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223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356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252</v>
      </c>
      <c r="D157" s="274" t="s">
        <v>357</v>
      </c>
      <c r="E157" s="421"/>
      <c r="F157" s="449"/>
      <c r="G157" s="269"/>
      <c r="H157" s="179"/>
    </row>
    <row r="158" spans="1:8" s="373" customFormat="1" ht="15" thickBot="1">
      <c r="A158" s="303" t="s">
        <v>358</v>
      </c>
      <c r="B158" s="304"/>
      <c r="C158" s="136"/>
      <c r="D158" s="458" t="s">
        <v>359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360</v>
      </c>
      <c r="B159" s="460"/>
      <c r="C159" s="300"/>
      <c r="D159" s="789" t="s">
        <v>361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51.75">
      <c r="A160" s="464"/>
      <c r="B160" s="465"/>
      <c r="C160" s="466">
        <v>903</v>
      </c>
      <c r="D160" s="790" t="s">
        <v>362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363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364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365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366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367</v>
      </c>
      <c r="B167" s="484"/>
      <c r="C167" s="485"/>
      <c r="D167" s="486" t="s">
        <v>368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80" t="s">
        <v>60</v>
      </c>
      <c r="B1" s="1180"/>
      <c r="C1" s="1180"/>
      <c r="D1" s="1180"/>
      <c r="E1" s="1180"/>
      <c r="F1" s="1180"/>
      <c r="G1" s="1180"/>
      <c r="H1" s="1180"/>
      <c r="I1" s="1180"/>
      <c r="J1" s="1180"/>
    </row>
    <row r="2" spans="1:10" ht="16.5">
      <c r="A2" s="1180" t="s">
        <v>110</v>
      </c>
      <c r="B2" s="1180"/>
      <c r="C2" s="1180"/>
      <c r="D2" s="1180"/>
      <c r="E2" s="1180"/>
      <c r="F2" s="1180"/>
      <c r="G2" s="1180"/>
      <c r="H2" s="1180"/>
      <c r="I2" s="1180"/>
      <c r="J2" s="1180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42" t="s">
        <v>61</v>
      </c>
      <c r="B5" s="1142" t="s">
        <v>0</v>
      </c>
      <c r="C5" s="1143" t="s">
        <v>114</v>
      </c>
      <c r="D5" s="1181" t="s">
        <v>70</v>
      </c>
      <c r="E5" s="1182"/>
      <c r="F5" s="1182"/>
      <c r="G5" s="1183"/>
      <c r="H5" s="1143" t="s">
        <v>8</v>
      </c>
      <c r="I5" s="1143"/>
      <c r="J5" s="1143" t="s">
        <v>115</v>
      </c>
      <c r="K5" s="1143" t="s">
        <v>121</v>
      </c>
    </row>
    <row r="6" spans="1:11" ht="15" customHeight="1">
      <c r="A6" s="1142"/>
      <c r="B6" s="1142"/>
      <c r="C6" s="1143"/>
      <c r="D6" s="1143" t="s">
        <v>7</v>
      </c>
      <c r="E6" s="1176" t="s">
        <v>6</v>
      </c>
      <c r="F6" s="1177"/>
      <c r="G6" s="1178"/>
      <c r="H6" s="1143" t="s">
        <v>7</v>
      </c>
      <c r="I6" s="1143" t="s">
        <v>65</v>
      </c>
      <c r="J6" s="1143"/>
      <c r="K6" s="1143"/>
    </row>
    <row r="7" spans="1:11" ht="18" customHeight="1">
      <c r="A7" s="1142"/>
      <c r="B7" s="1142"/>
      <c r="C7" s="1143"/>
      <c r="D7" s="1143"/>
      <c r="E7" s="1184" t="s">
        <v>116</v>
      </c>
      <c r="F7" s="1176" t="s">
        <v>6</v>
      </c>
      <c r="G7" s="1178"/>
      <c r="H7" s="1143"/>
      <c r="I7" s="1143"/>
      <c r="J7" s="1143"/>
      <c r="K7" s="1143"/>
    </row>
    <row r="8" spans="1:11" ht="42" customHeight="1">
      <c r="A8" s="1142"/>
      <c r="B8" s="1142"/>
      <c r="C8" s="1143"/>
      <c r="D8" s="1143"/>
      <c r="E8" s="1185"/>
      <c r="F8" s="78" t="s">
        <v>113</v>
      </c>
      <c r="G8" s="78" t="s">
        <v>112</v>
      </c>
      <c r="H8" s="1143"/>
      <c r="I8" s="1143"/>
      <c r="J8" s="1143"/>
      <c r="K8" s="1143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478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479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9" t="s">
        <v>103</v>
      </c>
      <c r="B28" s="1179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496</v>
      </c>
    </row>
    <row r="5" ht="18">
      <c r="B5" s="793" t="s">
        <v>495</v>
      </c>
    </row>
    <row r="7" ht="12.75">
      <c r="H7" s="703" t="s">
        <v>42</v>
      </c>
    </row>
    <row r="8" spans="3:7" ht="18">
      <c r="C8" s="794" t="s">
        <v>497</v>
      </c>
      <c r="G8" s="795">
        <v>71355</v>
      </c>
    </row>
    <row r="10" spans="3:7" ht="15.75">
      <c r="C10" s="719" t="s">
        <v>499</v>
      </c>
      <c r="D10" s="719" t="s">
        <v>498</v>
      </c>
      <c r="E10" s="760"/>
      <c r="G10" s="797">
        <v>71355</v>
      </c>
    </row>
    <row r="11" spans="3:7" ht="15.75">
      <c r="C11" s="719" t="s">
        <v>500</v>
      </c>
      <c r="D11" s="719" t="s">
        <v>175</v>
      </c>
      <c r="E11" s="760"/>
      <c r="G11" s="797">
        <v>71355</v>
      </c>
    </row>
    <row r="12" spans="3:7" ht="15.75">
      <c r="C12" s="796" t="s">
        <v>501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6" t="s">
        <v>480</v>
      </c>
      <c r="B1" s="1186"/>
      <c r="C1" s="1186"/>
      <c r="D1" s="1186"/>
      <c r="E1" s="1186"/>
      <c r="F1" s="1186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481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484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482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483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485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7" t="s">
        <v>103</v>
      </c>
      <c r="B13" s="1188"/>
      <c r="C13" s="1188"/>
      <c r="D13" s="1188"/>
      <c r="E13" s="1189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8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48" t="s">
        <v>623</v>
      </c>
      <c r="B1" s="1148"/>
      <c r="C1" s="1148"/>
      <c r="D1" s="1148"/>
      <c r="E1" s="1148"/>
      <c r="F1" s="1148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486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487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488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574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489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606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490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491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492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493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494</v>
      </c>
      <c r="F16" s="783">
        <v>35000</v>
      </c>
    </row>
    <row r="17" spans="1:6" ht="30" customHeight="1">
      <c r="A17" s="1187" t="s">
        <v>103</v>
      </c>
      <c r="B17" s="1188"/>
      <c r="C17" s="1188"/>
      <c r="D17" s="1188"/>
      <c r="E17" s="1189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13.625" style="1" customWidth="1"/>
    <col min="5" max="5" width="10.375" style="1" customWidth="1"/>
    <col min="6" max="16384" width="9.125" style="1" customWidth="1"/>
  </cols>
  <sheetData>
    <row r="2" ht="12.75">
      <c r="B2" s="1" t="s">
        <v>629</v>
      </c>
    </row>
    <row r="3" spans="4:6" ht="12.75">
      <c r="D3" s="1190" t="s">
        <v>630</v>
      </c>
      <c r="E3" s="1190"/>
      <c r="F3" s="1190"/>
    </row>
    <row r="4" spans="4:6" ht="12.75">
      <c r="D4" s="1190"/>
      <c r="E4" s="1190"/>
      <c r="F4" s="1190"/>
    </row>
    <row r="5" spans="4:6" ht="12.75">
      <c r="D5" s="1190"/>
      <c r="E5" s="1190"/>
      <c r="F5" s="1190"/>
    </row>
    <row r="7" spans="1:10" ht="19.5" customHeight="1">
      <c r="A7" s="1066" t="s">
        <v>40</v>
      </c>
      <c r="B7" s="1066"/>
      <c r="C7" s="1066"/>
      <c r="D7" s="6"/>
      <c r="E7" s="6"/>
      <c r="F7" s="6"/>
      <c r="G7" s="6"/>
      <c r="H7" s="6"/>
      <c r="I7" s="6"/>
      <c r="J7" s="6"/>
    </row>
    <row r="8" spans="1:7" ht="19.5" customHeight="1">
      <c r="A8" s="1066" t="s">
        <v>46</v>
      </c>
      <c r="B8" s="1066"/>
      <c r="C8" s="1066"/>
      <c r="D8" s="6"/>
      <c r="E8" s="6"/>
      <c r="F8" s="6"/>
      <c r="G8" s="6"/>
    </row>
    <row r="10" ht="12.75">
      <c r="C10" s="9" t="s">
        <v>42</v>
      </c>
    </row>
    <row r="11" spans="1:10" ht="22.5" customHeight="1">
      <c r="A11" s="13" t="s">
        <v>61</v>
      </c>
      <c r="B11" s="13" t="s">
        <v>0</v>
      </c>
      <c r="C11" s="13" t="s">
        <v>58</v>
      </c>
      <c r="D11" s="14" t="s">
        <v>627</v>
      </c>
      <c r="E11" s="14" t="s">
        <v>628</v>
      </c>
      <c r="F11" s="7"/>
      <c r="G11" s="7"/>
      <c r="H11" s="7"/>
      <c r="I11" s="8"/>
      <c r="J11" s="8"/>
    </row>
    <row r="12" spans="1:10" ht="19.5" customHeight="1">
      <c r="A12" s="22" t="s">
        <v>10</v>
      </c>
      <c r="B12" s="39" t="s">
        <v>64</v>
      </c>
      <c r="C12" s="800">
        <v>2760</v>
      </c>
      <c r="D12" s="1028"/>
      <c r="E12" s="1031">
        <f>C12+D12</f>
        <v>2760</v>
      </c>
      <c r="F12" s="7"/>
      <c r="G12" s="7"/>
      <c r="H12" s="7"/>
      <c r="I12" s="8"/>
      <c r="J12" s="8"/>
    </row>
    <row r="13" spans="1:10" ht="19.5" customHeight="1">
      <c r="A13" s="22" t="s">
        <v>16</v>
      </c>
      <c r="B13" s="39" t="s">
        <v>9</v>
      </c>
      <c r="C13" s="800">
        <f>C14+C15</f>
        <v>26852</v>
      </c>
      <c r="D13" s="1028"/>
      <c r="E13" s="1031">
        <f>C13+D13</f>
        <v>26852</v>
      </c>
      <c r="F13" s="7"/>
      <c r="G13" s="7"/>
      <c r="H13" s="7"/>
      <c r="I13" s="8"/>
      <c r="J13" s="8"/>
    </row>
    <row r="14" spans="1:10" ht="19.5" customHeight="1">
      <c r="A14" s="40" t="s">
        <v>12</v>
      </c>
      <c r="B14" s="41" t="s">
        <v>506</v>
      </c>
      <c r="C14" s="801">
        <v>26852</v>
      </c>
      <c r="D14" s="1028"/>
      <c r="E14" s="1031">
        <f>C14+D14</f>
        <v>26852</v>
      </c>
      <c r="F14" s="7"/>
      <c r="G14" s="7"/>
      <c r="H14" s="7"/>
      <c r="I14" s="8"/>
      <c r="J14" s="8"/>
    </row>
    <row r="15" spans="1:10" ht="19.5" customHeight="1">
      <c r="A15" s="26" t="s">
        <v>13</v>
      </c>
      <c r="B15" s="42"/>
      <c r="C15" s="802"/>
      <c r="D15" s="1028"/>
      <c r="E15" s="1029"/>
      <c r="F15" s="7"/>
      <c r="G15" s="7"/>
      <c r="H15" s="7"/>
      <c r="I15" s="8"/>
      <c r="J15" s="8"/>
    </row>
    <row r="16" spans="1:10" ht="19.5" customHeight="1">
      <c r="A16" s="29" t="s">
        <v>14</v>
      </c>
      <c r="B16" s="43"/>
      <c r="C16" s="29"/>
      <c r="D16" s="1028"/>
      <c r="E16" s="1029"/>
      <c r="F16" s="7"/>
      <c r="G16" s="7"/>
      <c r="H16" s="7"/>
      <c r="I16" s="8"/>
      <c r="J16" s="8"/>
    </row>
    <row r="17" spans="1:10" ht="19.5" customHeight="1">
      <c r="A17" s="22" t="s">
        <v>17</v>
      </c>
      <c r="B17" s="39" t="s">
        <v>8</v>
      </c>
      <c r="C17" s="800">
        <f>C18+C21</f>
        <v>29075</v>
      </c>
      <c r="D17" s="800">
        <f>D18+D21</f>
        <v>0</v>
      </c>
      <c r="E17" s="1031">
        <f>C17+D17</f>
        <v>29075</v>
      </c>
      <c r="F17" s="7"/>
      <c r="G17" s="7"/>
      <c r="H17" s="7"/>
      <c r="I17" s="8"/>
      <c r="J17" s="8"/>
    </row>
    <row r="18" spans="1:10" ht="19.5" customHeight="1">
      <c r="A18" s="24" t="s">
        <v>12</v>
      </c>
      <c r="B18" s="44" t="s">
        <v>38</v>
      </c>
      <c r="C18" s="803">
        <f>C19+C20</f>
        <v>29075</v>
      </c>
      <c r="D18" s="1028"/>
      <c r="E18" s="1031">
        <f>C18+D18</f>
        <v>29075</v>
      </c>
      <c r="F18" s="7"/>
      <c r="G18" s="7"/>
      <c r="H18" s="7"/>
      <c r="I18" s="8"/>
      <c r="J18" s="8"/>
    </row>
    <row r="19" spans="1:10" ht="15" customHeight="1">
      <c r="A19" s="26"/>
      <c r="B19" s="42" t="s">
        <v>507</v>
      </c>
      <c r="C19" s="802">
        <v>1950</v>
      </c>
      <c r="D19" s="1030">
        <v>3000</v>
      </c>
      <c r="E19" s="1031">
        <f>C19+D19</f>
        <v>4950</v>
      </c>
      <c r="F19" s="7"/>
      <c r="G19" s="7"/>
      <c r="H19" s="7"/>
      <c r="I19" s="8"/>
      <c r="J19" s="8"/>
    </row>
    <row r="20" spans="1:10" ht="15" customHeight="1">
      <c r="A20" s="26"/>
      <c r="B20" s="42" t="s">
        <v>508</v>
      </c>
      <c r="C20" s="802">
        <v>27125</v>
      </c>
      <c r="D20" s="1030">
        <v>-3000</v>
      </c>
      <c r="E20" s="1031">
        <f>C20+D20</f>
        <v>24125</v>
      </c>
      <c r="F20" s="7"/>
      <c r="G20" s="7"/>
      <c r="H20" s="7"/>
      <c r="I20" s="8"/>
      <c r="J20" s="8"/>
    </row>
    <row r="21" spans="1:10" ht="19.5" customHeight="1">
      <c r="A21" s="26" t="s">
        <v>13</v>
      </c>
      <c r="B21" s="42" t="s">
        <v>41</v>
      </c>
      <c r="C21" s="26"/>
      <c r="D21" s="1028"/>
      <c r="E21" s="1029"/>
      <c r="F21" s="7"/>
      <c r="G21" s="7"/>
      <c r="H21" s="7"/>
      <c r="I21" s="8"/>
      <c r="J21" s="8"/>
    </row>
    <row r="22" spans="1:10" ht="15">
      <c r="A22" s="26"/>
      <c r="B22" s="45"/>
      <c r="C22" s="26"/>
      <c r="D22" s="1028"/>
      <c r="E22" s="1029"/>
      <c r="F22" s="7"/>
      <c r="G22" s="7"/>
      <c r="H22" s="7"/>
      <c r="I22" s="8"/>
      <c r="J22" s="8"/>
    </row>
    <row r="23" spans="1:10" ht="15" customHeight="1">
      <c r="A23" s="29"/>
      <c r="B23" s="46"/>
      <c r="C23" s="29"/>
      <c r="D23" s="1028"/>
      <c r="E23" s="1029"/>
      <c r="F23" s="7"/>
      <c r="G23" s="7"/>
      <c r="H23" s="7"/>
      <c r="I23" s="8"/>
      <c r="J23" s="8"/>
    </row>
    <row r="24" spans="1:10" ht="19.5" customHeight="1">
      <c r="A24" s="22" t="s">
        <v>39</v>
      </c>
      <c r="B24" s="39" t="s">
        <v>66</v>
      </c>
      <c r="C24" s="804">
        <f>C12+C13-C17</f>
        <v>537</v>
      </c>
      <c r="D24" s="1028"/>
      <c r="E24" s="1032">
        <f>C24+D24</f>
        <v>537</v>
      </c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7"/>
      <c r="B30" s="7"/>
      <c r="C30" s="7"/>
      <c r="D30" s="7"/>
      <c r="E30" s="7"/>
      <c r="F30" s="7"/>
      <c r="G30" s="7"/>
      <c r="H30" s="7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</sheetData>
  <mergeCells count="3">
    <mergeCell ref="A7:C7"/>
    <mergeCell ref="A8:C8"/>
    <mergeCell ref="D3:F5"/>
  </mergeCells>
  <printOptions horizontalCentered="1"/>
  <pageMargins left="0.5905511811023623" right="0.5905511811023623" top="1.1023622047244095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9">
      <selection activeCell="D8" sqref="D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66" t="s">
        <v>153</v>
      </c>
      <c r="B1" s="1066"/>
      <c r="C1" s="1066"/>
      <c r="D1" s="1066"/>
      <c r="E1" s="1066"/>
      <c r="F1" s="1066"/>
      <c r="G1" s="1066"/>
      <c r="H1" s="1066"/>
      <c r="I1" s="1066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71</v>
      </c>
      <c r="I3" s="69" t="s">
        <v>42</v>
      </c>
    </row>
    <row r="4" spans="1:9" s="57" customFormat="1" ht="35.25" customHeight="1">
      <c r="A4" s="1062" t="s">
        <v>61</v>
      </c>
      <c r="B4" s="1062" t="s">
        <v>0</v>
      </c>
      <c r="C4" s="1191" t="s">
        <v>93</v>
      </c>
      <c r="D4" s="1193" t="s">
        <v>83</v>
      </c>
      <c r="E4" s="1193"/>
      <c r="F4" s="1193"/>
      <c r="G4" s="1193"/>
      <c r="H4" s="1193"/>
      <c r="I4" s="1193"/>
    </row>
    <row r="5" spans="1:9" s="57" customFormat="1" ht="23.25" customHeight="1">
      <c r="A5" s="1062"/>
      <c r="B5" s="1062"/>
      <c r="C5" s="1192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626</v>
      </c>
      <c r="C7" s="810">
        <f aca="true" t="shared" si="0" ref="C7:I7">C8+C14+C21</f>
        <v>3383953</v>
      </c>
      <c r="D7" s="810">
        <v>0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145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128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129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130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584</v>
      </c>
      <c r="B12" s="61" t="s">
        <v>587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583</v>
      </c>
      <c r="B13" s="61" t="s">
        <v>588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146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131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132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133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585</v>
      </c>
      <c r="B19" s="61" t="s">
        <v>587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586</v>
      </c>
      <c r="B20" s="61" t="s">
        <v>588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3383953</v>
      </c>
      <c r="D21" s="816">
        <f t="shared" si="2"/>
        <v>896913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147</v>
      </c>
      <c r="B22" s="81" t="s">
        <v>149</v>
      </c>
      <c r="C22" s="809">
        <v>3383953</v>
      </c>
      <c r="D22" s="809"/>
      <c r="E22" s="81"/>
      <c r="F22" s="81"/>
      <c r="G22" s="81"/>
      <c r="H22" s="81"/>
      <c r="I22" s="81"/>
    </row>
    <row r="23" spans="1:9" s="54" customFormat="1" ht="15" customHeight="1">
      <c r="A23" s="63" t="s">
        <v>148</v>
      </c>
      <c r="B23" s="81" t="s">
        <v>150</v>
      </c>
      <c r="C23" s="815"/>
      <c r="D23" s="815">
        <v>896913</v>
      </c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590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143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125</v>
      </c>
      <c r="B26" s="61" t="s">
        <v>136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126</v>
      </c>
      <c r="B27" s="61" t="s">
        <v>138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127</v>
      </c>
      <c r="B28" s="61" t="s">
        <v>137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135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124</v>
      </c>
      <c r="B30" s="60" t="s">
        <v>134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589</v>
      </c>
      <c r="B31" s="60" t="s">
        <v>591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6.458286571018444</v>
      </c>
      <c r="D35" s="807">
        <f>(D7/D32)*100</f>
        <v>0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139</v>
      </c>
      <c r="B36" s="59" t="s">
        <v>144</v>
      </c>
      <c r="C36" s="805">
        <f>(C7-C25-C29)/C32*100</f>
        <v>6.458286571018444</v>
      </c>
      <c r="D36" s="805">
        <f>(D7-D25-D29)/D32*100</f>
        <v>-7.580155124115954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140</v>
      </c>
      <c r="B37" s="59" t="s">
        <v>155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141</v>
      </c>
      <c r="B38" s="59" t="s">
        <v>151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142</v>
      </c>
      <c r="B39" s="59" t="s">
        <v>152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D4">
      <selection activeCell="D13" sqref="D1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66" t="s">
        <v>68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</row>
    <row r="2" spans="1:7" ht="18">
      <c r="A2" s="2"/>
      <c r="B2" s="2"/>
      <c r="C2" s="2"/>
      <c r="D2" s="7" t="s">
        <v>539</v>
      </c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62" t="s">
        <v>2</v>
      </c>
      <c r="B4" s="1062" t="s">
        <v>3</v>
      </c>
      <c r="C4" s="1062" t="s">
        <v>4</v>
      </c>
      <c r="D4" s="1062" t="s">
        <v>18</v>
      </c>
      <c r="E4" s="1062" t="s">
        <v>157</v>
      </c>
      <c r="F4" s="1062" t="s">
        <v>72</v>
      </c>
      <c r="G4" s="1062"/>
      <c r="H4" s="1062"/>
      <c r="I4" s="1062"/>
      <c r="J4" s="1062"/>
      <c r="K4" s="1062"/>
      <c r="L4" s="1062"/>
    </row>
    <row r="5" spans="1:12" s="54" customFormat="1" ht="20.25" customHeight="1">
      <c r="A5" s="1062"/>
      <c r="B5" s="1062"/>
      <c r="C5" s="1062"/>
      <c r="D5" s="1062"/>
      <c r="E5" s="1062"/>
      <c r="F5" s="1062" t="s">
        <v>38</v>
      </c>
      <c r="G5" s="1062" t="s">
        <v>6</v>
      </c>
      <c r="H5" s="1062"/>
      <c r="I5" s="1062"/>
      <c r="J5" s="1062"/>
      <c r="K5" s="1062"/>
      <c r="L5" s="1062" t="s">
        <v>41</v>
      </c>
    </row>
    <row r="6" spans="1:12" s="54" customFormat="1" ht="63.75">
      <c r="A6" s="1062"/>
      <c r="B6" s="1062"/>
      <c r="C6" s="1062"/>
      <c r="D6" s="1062"/>
      <c r="E6" s="1062"/>
      <c r="F6" s="1062"/>
      <c r="G6" s="66" t="s">
        <v>82</v>
      </c>
      <c r="H6" s="66" t="s">
        <v>154</v>
      </c>
      <c r="I6" s="66" t="s">
        <v>79</v>
      </c>
      <c r="J6" s="66" t="s">
        <v>106</v>
      </c>
      <c r="K6" s="66" t="s">
        <v>81</v>
      </c>
      <c r="L6" s="1062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158</v>
      </c>
      <c r="B8" s="98"/>
      <c r="C8" s="99"/>
      <c r="D8" s="100" t="s">
        <v>160</v>
      </c>
      <c r="E8" s="103">
        <f aca="true" t="shared" si="0" ref="E8:L8">E9+E10</f>
        <v>5338826</v>
      </c>
      <c r="F8" s="104">
        <f t="shared" si="0"/>
        <v>6000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161</v>
      </c>
      <c r="C9" s="55"/>
      <c r="D9" s="55" t="s">
        <v>159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162</v>
      </c>
      <c r="C10" s="55"/>
      <c r="D10" s="55" t="s">
        <v>163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164</v>
      </c>
      <c r="E11" s="94">
        <f>E12+E14+E13</f>
        <v>7087531</v>
      </c>
      <c r="F11" s="104">
        <f>F12+F14</f>
        <v>2622531</v>
      </c>
      <c r="G11" s="92">
        <f>G12+G14</f>
        <v>21000</v>
      </c>
      <c r="H11" s="94">
        <f>H12+H14</f>
        <v>0</v>
      </c>
      <c r="I11" s="94">
        <f>I12+I14+I13</f>
        <v>1159031</v>
      </c>
      <c r="J11" s="94">
        <f>J12+J14</f>
        <v>0</v>
      </c>
      <c r="K11" s="94">
        <f>K12+K14</f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165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456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166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167</v>
      </c>
      <c r="E15" s="94">
        <f aca="true" t="shared" si="1" ref="E15:L15">E16+E17</f>
        <v>4833000</v>
      </c>
      <c r="F15" s="94">
        <f t="shared" si="1"/>
        <v>1333000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3500000</v>
      </c>
    </row>
    <row r="16" spans="1:12" s="54" customFormat="1" ht="25.5">
      <c r="A16" s="55"/>
      <c r="B16" s="83">
        <v>70004</v>
      </c>
      <c r="C16" s="55"/>
      <c r="D16" s="55" t="s">
        <v>168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169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170</v>
      </c>
      <c r="E18" s="94">
        <f aca="true" t="shared" si="2" ref="E18:L18">E19+E20+E21</f>
        <v>651790</v>
      </c>
      <c r="F18" s="94">
        <f t="shared" si="2"/>
        <v>601790</v>
      </c>
      <c r="G18" s="94">
        <f t="shared" si="2"/>
        <v>18400</v>
      </c>
      <c r="H18" s="94">
        <f t="shared" si="2"/>
        <v>2890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50000</v>
      </c>
    </row>
    <row r="19" spans="1:12" s="54" customFormat="1" ht="25.5">
      <c r="A19" s="82"/>
      <c r="B19" s="83">
        <v>71004</v>
      </c>
      <c r="C19" s="55"/>
      <c r="D19" s="85" t="s">
        <v>171</v>
      </c>
      <c r="E19" s="86">
        <f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172</v>
      </c>
      <c r="E20" s="86">
        <f>F20+L20</f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173</v>
      </c>
      <c r="E21" s="86">
        <f>F21+L21</f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174</v>
      </c>
      <c r="E22" s="94">
        <f aca="true" t="shared" si="3" ref="E22:L22">E23+E24+E25+E26+E27</f>
        <v>4962429</v>
      </c>
      <c r="F22" s="94">
        <f t="shared" si="3"/>
        <v>4777429</v>
      </c>
      <c r="G22" s="94">
        <f t="shared" si="3"/>
        <v>2889088</v>
      </c>
      <c r="H22" s="94">
        <f t="shared" si="3"/>
        <v>542784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185000</v>
      </c>
    </row>
    <row r="23" spans="1:12" s="54" customFormat="1" ht="12.75">
      <c r="A23" s="82"/>
      <c r="B23" s="83">
        <v>75011</v>
      </c>
      <c r="C23" s="55"/>
      <c r="D23" s="85" t="s">
        <v>175</v>
      </c>
      <c r="E23" s="86">
        <f>F23+L23</f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176</v>
      </c>
      <c r="E24" s="86">
        <f>F24+L24</f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177</v>
      </c>
      <c r="E25" s="86">
        <f>F25+L25</f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178</v>
      </c>
      <c r="E26" s="86">
        <f>F26+L26</f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179</v>
      </c>
      <c r="E27" s="86">
        <f>F27+L27</f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181</v>
      </c>
      <c r="E28" s="92">
        <f aca="true" t="shared" si="4" ref="E28:L28">E29</f>
        <v>2279</v>
      </c>
      <c r="F28" s="92">
        <f t="shared" si="4"/>
        <v>2279</v>
      </c>
      <c r="G28" s="92">
        <f t="shared" si="4"/>
        <v>1810</v>
      </c>
      <c r="H28" s="92">
        <f t="shared" si="4"/>
        <v>367</v>
      </c>
      <c r="I28" s="91">
        <f t="shared" si="4"/>
        <v>0</v>
      </c>
      <c r="J28" s="91">
        <f t="shared" si="4"/>
        <v>0</v>
      </c>
      <c r="K28" s="91">
        <f t="shared" si="4"/>
        <v>0</v>
      </c>
      <c r="L28" s="91">
        <f t="shared" si="4"/>
        <v>0</v>
      </c>
    </row>
    <row r="29" spans="1:12" s="54" customFormat="1" ht="25.5">
      <c r="A29" s="82"/>
      <c r="B29" s="83">
        <v>75101</v>
      </c>
      <c r="C29" s="55"/>
      <c r="D29" s="85" t="s">
        <v>180</v>
      </c>
      <c r="E29" s="86">
        <f>F29+L29</f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182</v>
      </c>
      <c r="E30" s="92">
        <f aca="true" t="shared" si="5" ref="E30:L30">E31</f>
        <v>700</v>
      </c>
      <c r="F30" s="92">
        <f t="shared" si="5"/>
        <v>700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</row>
    <row r="31" spans="1:12" s="54" customFormat="1" ht="12.75">
      <c r="A31" s="82"/>
      <c r="B31" s="83">
        <v>75212</v>
      </c>
      <c r="C31" s="55"/>
      <c r="D31" s="85" t="s">
        <v>183</v>
      </c>
      <c r="E31" s="86">
        <f>F31+L31</f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184</v>
      </c>
      <c r="E32" s="92">
        <f aca="true" t="shared" si="6" ref="E32:L32">E33+E34+E35+E36</f>
        <v>189200</v>
      </c>
      <c r="F32" s="92">
        <f t="shared" si="6"/>
        <v>189200</v>
      </c>
      <c r="G32" s="92">
        <f t="shared" si="6"/>
        <v>14700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</row>
    <row r="33" spans="1:12" s="54" customFormat="1" ht="12.75">
      <c r="A33" s="82"/>
      <c r="B33" s="83">
        <v>75404</v>
      </c>
      <c r="C33" s="55"/>
      <c r="D33" s="85" t="s">
        <v>185</v>
      </c>
      <c r="E33" s="86">
        <f>F33+L33</f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186</v>
      </c>
      <c r="E34" s="86">
        <f>F34+L34</f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187</v>
      </c>
      <c r="E35" s="86">
        <f>F35+L35</f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179</v>
      </c>
      <c r="E36" s="86">
        <f>F36+L36</f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188</v>
      </c>
      <c r="E37" s="92">
        <f aca="true" t="shared" si="7" ref="E37:L37">E38</f>
        <v>170133</v>
      </c>
      <c r="F37" s="92">
        <f t="shared" si="7"/>
        <v>170133</v>
      </c>
      <c r="G37" s="92">
        <f t="shared" si="7"/>
        <v>131000</v>
      </c>
      <c r="H37" s="92">
        <f t="shared" si="7"/>
        <v>4133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</row>
    <row r="38" spans="1:12" s="54" customFormat="1" ht="38.25">
      <c r="A38" s="82"/>
      <c r="B38" s="83">
        <v>75647</v>
      </c>
      <c r="C38" s="55"/>
      <c r="D38" s="85" t="s">
        <v>189</v>
      </c>
      <c r="E38" s="86">
        <f>F38+L38</f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190</v>
      </c>
      <c r="E39" s="92">
        <f aca="true" t="shared" si="8" ref="E39:L39">E40</f>
        <v>10000</v>
      </c>
      <c r="F39" s="92">
        <f t="shared" si="8"/>
        <v>10000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10000</v>
      </c>
      <c r="K39" s="92">
        <f t="shared" si="8"/>
        <v>0</v>
      </c>
      <c r="L39" s="92">
        <f t="shared" si="8"/>
        <v>0</v>
      </c>
    </row>
    <row r="40" spans="1:12" s="54" customFormat="1" ht="38.25">
      <c r="A40" s="82"/>
      <c r="B40" s="83">
        <v>75702</v>
      </c>
      <c r="C40" s="55"/>
      <c r="D40" s="85" t="s">
        <v>191</v>
      </c>
      <c r="E40" s="86">
        <f>F40+L40</f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192</v>
      </c>
      <c r="E41" s="92">
        <f aca="true" t="shared" si="9" ref="E41:L41">E42+E43</f>
        <v>1658979</v>
      </c>
      <c r="F41" s="92">
        <f t="shared" si="9"/>
        <v>1058979</v>
      </c>
      <c r="G41" s="92">
        <f t="shared" si="9"/>
        <v>585000</v>
      </c>
      <c r="H41" s="92">
        <f t="shared" si="9"/>
        <v>0</v>
      </c>
      <c r="I41" s="92">
        <f t="shared" si="9"/>
        <v>0</v>
      </c>
      <c r="J41" s="92">
        <f t="shared" si="9"/>
        <v>0</v>
      </c>
      <c r="K41" s="92">
        <f t="shared" si="9"/>
        <v>0</v>
      </c>
      <c r="L41" s="92">
        <f t="shared" si="9"/>
        <v>600000</v>
      </c>
    </row>
    <row r="42" spans="1:12" s="54" customFormat="1" ht="12.75">
      <c r="A42" s="82"/>
      <c r="B42" s="83">
        <v>75818</v>
      </c>
      <c r="C42" s="55"/>
      <c r="D42" s="85" t="s">
        <v>193</v>
      </c>
      <c r="E42" s="86">
        <f>F42+L42</f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194</v>
      </c>
      <c r="E43" s="86">
        <f>F43+L43</f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195</v>
      </c>
      <c r="E44" s="92">
        <f aca="true" t="shared" si="10" ref="E44:L44">E45+E46+E47+E48+E49+E50+E51+E52</f>
        <v>17736300</v>
      </c>
      <c r="F44" s="92">
        <f t="shared" si="10"/>
        <v>11601870</v>
      </c>
      <c r="G44" s="92">
        <f t="shared" si="10"/>
        <v>6204670</v>
      </c>
      <c r="H44" s="92">
        <f t="shared" si="10"/>
        <v>1294720</v>
      </c>
      <c r="I44" s="92">
        <f t="shared" si="10"/>
        <v>916195</v>
      </c>
      <c r="J44" s="92">
        <f t="shared" si="10"/>
        <v>0</v>
      </c>
      <c r="K44" s="92">
        <f t="shared" si="10"/>
        <v>0</v>
      </c>
      <c r="L44" s="92">
        <f t="shared" si="10"/>
        <v>6134430</v>
      </c>
    </row>
    <row r="45" spans="1:12" s="54" customFormat="1" ht="12.75">
      <c r="A45" s="82"/>
      <c r="B45" s="83">
        <v>80101</v>
      </c>
      <c r="C45" s="55"/>
      <c r="D45" s="85" t="s">
        <v>196</v>
      </c>
      <c r="E45" s="86">
        <f aca="true" t="shared" si="11" ref="E45:E52">F45+L45</f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197</v>
      </c>
      <c r="E46" s="86">
        <f t="shared" si="11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198</v>
      </c>
      <c r="E47" s="86">
        <f t="shared" si="11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199</v>
      </c>
      <c r="E48" s="86">
        <f t="shared" si="11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200</v>
      </c>
      <c r="E49" s="86">
        <f t="shared" si="11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201</v>
      </c>
      <c r="E50" s="86">
        <f t="shared" si="11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202</v>
      </c>
      <c r="E51" s="86">
        <f t="shared" si="11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179</v>
      </c>
      <c r="E52" s="86">
        <f t="shared" si="11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203</v>
      </c>
      <c r="E53" s="93">
        <f aca="true" t="shared" si="12" ref="E53:L53">E54+E55+E56</f>
        <v>265510</v>
      </c>
      <c r="F53" s="92">
        <f t="shared" si="12"/>
        <v>265510</v>
      </c>
      <c r="G53" s="92">
        <f t="shared" si="12"/>
        <v>90756</v>
      </c>
      <c r="H53" s="92">
        <f t="shared" si="12"/>
        <v>6310</v>
      </c>
      <c r="I53" s="92">
        <f t="shared" si="12"/>
        <v>0</v>
      </c>
      <c r="J53" s="92">
        <f t="shared" si="12"/>
        <v>0</v>
      </c>
      <c r="K53" s="92">
        <f t="shared" si="12"/>
        <v>0</v>
      </c>
      <c r="L53" s="92">
        <f t="shared" si="12"/>
        <v>0</v>
      </c>
    </row>
    <row r="54" spans="1:12" s="54" customFormat="1" ht="12.75">
      <c r="A54" s="82"/>
      <c r="B54" s="83">
        <v>85149</v>
      </c>
      <c r="C54" s="55"/>
      <c r="D54" s="85" t="s">
        <v>204</v>
      </c>
      <c r="E54" s="86">
        <f>F54+L54</f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205</v>
      </c>
      <c r="E55" s="86">
        <f>F55+L55</f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206</v>
      </c>
      <c r="E56" s="86">
        <f>F56+L56</f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341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3" ref="G57:L57">G58+G59+G61+G62+G63+G64</f>
        <v>487457</v>
      </c>
      <c r="H57" s="92">
        <f t="shared" si="13"/>
        <v>95344</v>
      </c>
      <c r="I57" s="92">
        <f t="shared" si="13"/>
        <v>55000</v>
      </c>
      <c r="J57" s="92">
        <f t="shared" si="13"/>
        <v>0</v>
      </c>
      <c r="K57" s="92">
        <f t="shared" si="13"/>
        <v>0</v>
      </c>
      <c r="L57" s="92">
        <f t="shared" si="13"/>
        <v>0</v>
      </c>
    </row>
    <row r="58" spans="1:12" s="54" customFormat="1" ht="51">
      <c r="A58" s="82"/>
      <c r="B58" s="83">
        <v>85212</v>
      </c>
      <c r="C58" s="55"/>
      <c r="D58" s="85" t="s">
        <v>207</v>
      </c>
      <c r="E58" s="86">
        <f aca="true" t="shared" si="14" ref="E58:E64">F58+L58</f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538</v>
      </c>
      <c r="E59" s="86">
        <f t="shared" si="1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211</v>
      </c>
      <c r="E60" s="86">
        <f t="shared" si="1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209</v>
      </c>
      <c r="E61" s="86">
        <f t="shared" si="1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208</v>
      </c>
      <c r="E62" s="86">
        <f t="shared" si="1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210</v>
      </c>
      <c r="E63" s="86">
        <f t="shared" si="1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179</v>
      </c>
      <c r="E64" s="86">
        <f t="shared" si="1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212</v>
      </c>
      <c r="E65" s="92">
        <f aca="true" t="shared" si="15" ref="E65:L65">E66+E67+E68</f>
        <v>339978</v>
      </c>
      <c r="F65" s="92">
        <f t="shared" si="15"/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213</v>
      </c>
      <c r="E66" s="86">
        <f>F66+L66</f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214</v>
      </c>
      <c r="E67" s="86">
        <f>F67+L67</f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215</v>
      </c>
      <c r="E68" s="86">
        <f>F68+L68</f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216</v>
      </c>
      <c r="E69" s="92">
        <f aca="true" t="shared" si="16" ref="E69:L69">E70+E71+E72+E73+E74</f>
        <v>8970000</v>
      </c>
      <c r="F69" s="92">
        <f t="shared" si="16"/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502</v>
      </c>
      <c r="E70" s="86">
        <f>F70+L70</f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217</v>
      </c>
      <c r="E71" s="86">
        <f>F71+L71</f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218</v>
      </c>
      <c r="E72" s="86">
        <f>F72+L72</f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219</v>
      </c>
      <c r="E73" s="86">
        <f>F73+L73</f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179</v>
      </c>
      <c r="E74" s="86">
        <f>F74+L74</f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220</v>
      </c>
      <c r="E75" s="94">
        <f aca="true" t="shared" si="17" ref="E75:L75">E76+E77</f>
        <v>299400</v>
      </c>
      <c r="F75" s="94">
        <f t="shared" si="17"/>
        <v>299400</v>
      </c>
      <c r="G75" s="94">
        <f t="shared" si="17"/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221</v>
      </c>
      <c r="E76" s="86">
        <f>F76+L76</f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179</v>
      </c>
      <c r="E77" s="86">
        <f>F77+L77</f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222</v>
      </c>
      <c r="E78" s="92">
        <f aca="true" t="shared" si="18" ref="E78:L78">E79+E80</f>
        <v>3678000</v>
      </c>
      <c r="F78" s="92">
        <f t="shared" si="18"/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223</v>
      </c>
      <c r="E79" s="86">
        <f>F79+L79</f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224</v>
      </c>
      <c r="E80" s="86">
        <f>F80+L80</f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63" t="s">
        <v>80</v>
      </c>
      <c r="B84" s="1064"/>
      <c r="C84" s="1064"/>
      <c r="D84" s="1065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59" t="s">
        <v>225</v>
      </c>
      <c r="B86" s="1060"/>
      <c r="C86" s="1060"/>
      <c r="D86" s="1061"/>
      <c r="E86" s="106">
        <f aca="true" t="shared" si="20" ref="E86:L86">E84+E85</f>
        <v>64021557</v>
      </c>
      <c r="F86" s="106">
        <f t="shared" si="20"/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F5:F6"/>
    <mergeCell ref="L5:L6"/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 1 
do  Uchwały NR V/     
Rady Gminy Stare Babice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J1">
      <selection activeCell="Q7" sqref="Q7:S7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79" t="s">
        <v>625</v>
      </c>
      <c r="M1" s="1079"/>
      <c r="N1" s="1079"/>
      <c r="O1" s="1079"/>
      <c r="P1" s="1079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79"/>
      <c r="M2" s="1079"/>
      <c r="N2" s="1079"/>
      <c r="O2" s="1079"/>
      <c r="P2" s="1079"/>
    </row>
    <row r="3" spans="3:16" ht="18.75">
      <c r="C3" s="821"/>
      <c r="D3" s="990" t="s">
        <v>539</v>
      </c>
      <c r="E3" s="821"/>
      <c r="F3" s="821"/>
      <c r="G3" s="821"/>
      <c r="H3" s="821"/>
      <c r="I3" s="821"/>
      <c r="J3" s="823"/>
      <c r="K3" s="823"/>
      <c r="L3" s="1079"/>
      <c r="M3" s="1079"/>
      <c r="N3" s="1079"/>
      <c r="O3" s="1079"/>
      <c r="P3" s="1079"/>
    </row>
    <row r="4" spans="3:16" ht="18" customHeight="1">
      <c r="C4" s="1077" t="s">
        <v>510</v>
      </c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511</v>
      </c>
    </row>
    <row r="6" spans="3:16" ht="24" customHeight="1" hidden="1">
      <c r="C6" s="1041" t="s">
        <v>512</v>
      </c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33"/>
    </row>
    <row r="7" spans="3:16" ht="20.25" customHeight="1">
      <c r="C7" s="1047" t="s">
        <v>61</v>
      </c>
      <c r="D7" s="1047" t="s">
        <v>513</v>
      </c>
      <c r="E7" s="1045" t="s">
        <v>514</v>
      </c>
      <c r="F7" s="1039"/>
      <c r="G7" s="1047" t="s">
        <v>515</v>
      </c>
      <c r="H7" s="1047" t="s">
        <v>516</v>
      </c>
      <c r="I7" s="1047" t="s">
        <v>603</v>
      </c>
      <c r="J7" s="1045" t="s">
        <v>517</v>
      </c>
      <c r="K7" s="1038"/>
      <c r="L7" s="1038"/>
      <c r="M7" s="1038"/>
      <c r="N7" s="1039"/>
      <c r="O7" s="1047" t="s">
        <v>594</v>
      </c>
      <c r="P7" s="1047" t="s">
        <v>518</v>
      </c>
    </row>
    <row r="8" spans="3:16" ht="46.5" customHeight="1">
      <c r="C8" s="1049"/>
      <c r="D8" s="1049"/>
      <c r="E8" s="828" t="s">
        <v>519</v>
      </c>
      <c r="F8" s="828" t="s">
        <v>520</v>
      </c>
      <c r="G8" s="1048"/>
      <c r="H8" s="1049"/>
      <c r="I8" s="1049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49"/>
      <c r="P8" s="1049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81" t="s">
        <v>521</v>
      </c>
      <c r="D10" s="1082"/>
      <c r="E10" s="1082"/>
      <c r="F10" s="1083"/>
      <c r="G10" s="831" t="s">
        <v>522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50"/>
      <c r="D11" s="1051"/>
      <c r="E11" s="1051"/>
      <c r="F11" s="1046"/>
      <c r="G11" s="831" t="s">
        <v>382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50"/>
      <c r="D12" s="1051"/>
      <c r="E12" s="1051"/>
      <c r="F12" s="1046"/>
      <c r="G12" s="833" t="s">
        <v>523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524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72" t="s">
        <v>525</v>
      </c>
      <c r="D14" s="1073"/>
      <c r="E14" s="1073"/>
      <c r="F14" s="1073"/>
      <c r="G14" s="1074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70">
        <v>1</v>
      </c>
      <c r="D15" s="1075" t="s">
        <v>526</v>
      </c>
      <c r="E15" s="1068">
        <v>2003</v>
      </c>
      <c r="F15" s="1068">
        <v>2008</v>
      </c>
      <c r="G15" s="831" t="s">
        <v>522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71"/>
      <c r="D16" s="1076"/>
      <c r="E16" s="1069"/>
      <c r="F16" s="1069"/>
      <c r="G16" s="831" t="s">
        <v>382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71"/>
      <c r="D17" s="1076"/>
      <c r="E17" s="1069"/>
      <c r="F17" s="1069"/>
      <c r="G17" s="833" t="s">
        <v>523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527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40">
        <v>2</v>
      </c>
      <c r="D19" s="1043" t="s">
        <v>415</v>
      </c>
      <c r="E19" s="1044">
        <v>2007</v>
      </c>
      <c r="F19" s="1044">
        <v>2008</v>
      </c>
      <c r="G19" s="831" t="s">
        <v>522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40"/>
      <c r="D20" s="1043"/>
      <c r="E20" s="1044"/>
      <c r="F20" s="1044"/>
      <c r="G20" s="831" t="s">
        <v>382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40"/>
      <c r="D21" s="1043"/>
      <c r="E21" s="1044"/>
      <c r="F21" s="1044"/>
      <c r="G21" s="833" t="s">
        <v>523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527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72" t="s">
        <v>528</v>
      </c>
      <c r="D23" s="1073"/>
      <c r="E23" s="1073"/>
      <c r="F23" s="1073"/>
      <c r="G23" s="1074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70">
        <v>3</v>
      </c>
      <c r="D24" s="1075" t="s">
        <v>529</v>
      </c>
      <c r="E24" s="1068">
        <v>2006</v>
      </c>
      <c r="F24" s="1068">
        <v>2010</v>
      </c>
      <c r="G24" s="831" t="s">
        <v>522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71"/>
      <c r="D25" s="1076"/>
      <c r="E25" s="1069"/>
      <c r="F25" s="1069"/>
      <c r="G25" s="831" t="s">
        <v>382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71"/>
      <c r="D26" s="1076"/>
      <c r="E26" s="1069"/>
      <c r="F26" s="1069"/>
      <c r="G26" s="833" t="s">
        <v>523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80" t="s">
        <v>530</v>
      </c>
      <c r="D27" s="1080"/>
      <c r="E27" s="1080"/>
      <c r="F27" s="1080"/>
      <c r="G27" s="1080"/>
      <c r="H27" s="1080"/>
      <c r="I27" s="1080"/>
      <c r="J27" s="1080"/>
      <c r="K27" s="1080"/>
      <c r="L27" s="1080"/>
      <c r="M27" s="1080"/>
      <c r="N27" s="1080"/>
      <c r="O27" s="1080"/>
      <c r="P27" s="1080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67"/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</row>
  </sheetData>
  <mergeCells count="29">
    <mergeCell ref="C19:C21"/>
    <mergeCell ref="F19:F21"/>
    <mergeCell ref="C6:P6"/>
    <mergeCell ref="O7:O8"/>
    <mergeCell ref="I7:I8"/>
    <mergeCell ref="H7:H8"/>
    <mergeCell ref="E7:F7"/>
    <mergeCell ref="D7:D8"/>
    <mergeCell ref="C14:G14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G1">
      <pane ySplit="6" topLeftCell="BM19" activePane="bottomLeft" state="frozen"/>
      <selection pane="topLeft" activeCell="D1" sqref="D1"/>
      <selection pane="bottomLeft" activeCell="I20" sqref="I20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customWidth="1"/>
    <col min="12" max="14" width="13.00390625" style="501" customWidth="1"/>
    <col min="15" max="15" width="13.00390625" style="0" customWidth="1"/>
    <col min="16" max="16" width="26.75390625" style="0" customWidth="1"/>
    <col min="17" max="17" width="11.875" style="0" customWidth="1"/>
  </cols>
  <sheetData>
    <row r="1" ht="12.75">
      <c r="A1" s="497"/>
    </row>
    <row r="2" spans="1:15" s="362" customFormat="1" ht="40.5" customHeight="1">
      <c r="A2" s="1037" t="s">
        <v>533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9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130" t="s">
        <v>42</v>
      </c>
      <c r="J3" s="1130"/>
      <c r="K3" s="1131" t="s">
        <v>369</v>
      </c>
      <c r="L3" s="1132"/>
      <c r="M3" s="1132"/>
      <c r="N3" s="1133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</row>
    <row r="4" spans="1:15" s="490" customFormat="1" ht="24.75" customHeight="1">
      <c r="A4" s="1118" t="s">
        <v>61</v>
      </c>
      <c r="B4" s="1121" t="s">
        <v>370</v>
      </c>
      <c r="C4" s="1123" t="s">
        <v>371</v>
      </c>
      <c r="D4" s="1125" t="s">
        <v>372</v>
      </c>
      <c r="E4" s="505" t="s">
        <v>373</v>
      </c>
      <c r="F4" s="1108" t="s">
        <v>374</v>
      </c>
      <c r="G4" s="1111" t="s">
        <v>604</v>
      </c>
      <c r="H4" s="1095" t="s">
        <v>375</v>
      </c>
      <c r="I4" s="1096"/>
      <c r="J4" s="1114"/>
      <c r="K4" s="1115" t="s">
        <v>376</v>
      </c>
      <c r="L4" s="1095" t="s">
        <v>377</v>
      </c>
      <c r="M4" s="1096"/>
      <c r="N4" s="1097"/>
      <c r="O4" s="1098" t="s">
        <v>378</v>
      </c>
    </row>
    <row r="5" spans="1:15" s="490" customFormat="1" ht="16.5" customHeight="1">
      <c r="A5" s="1119"/>
      <c r="B5" s="1122"/>
      <c r="C5" s="1124"/>
      <c r="D5" s="1126"/>
      <c r="E5" s="506" t="s">
        <v>379</v>
      </c>
      <c r="F5" s="1109"/>
      <c r="G5" s="1112"/>
      <c r="H5" s="1101" t="s">
        <v>380</v>
      </c>
      <c r="I5" s="1103" t="s">
        <v>6</v>
      </c>
      <c r="J5" s="1104"/>
      <c r="K5" s="1116"/>
      <c r="L5" s="1105" t="s">
        <v>380</v>
      </c>
      <c r="M5" s="1103" t="s">
        <v>6</v>
      </c>
      <c r="N5" s="1107"/>
      <c r="O5" s="1099"/>
    </row>
    <row r="6" spans="1:15" s="490" customFormat="1" ht="40.5" customHeight="1" thickBot="1">
      <c r="A6" s="1120"/>
      <c r="B6" s="1122"/>
      <c r="C6" s="1124"/>
      <c r="D6" s="1127"/>
      <c r="E6" s="507" t="s">
        <v>381</v>
      </c>
      <c r="F6" s="1110"/>
      <c r="G6" s="1113"/>
      <c r="H6" s="1102"/>
      <c r="I6" s="508" t="s">
        <v>382</v>
      </c>
      <c r="J6" s="508" t="s">
        <v>609</v>
      </c>
      <c r="K6" s="1117"/>
      <c r="L6" s="1106"/>
      <c r="M6" s="508" t="s">
        <v>382</v>
      </c>
      <c r="N6" s="509" t="s">
        <v>383</v>
      </c>
      <c r="O6" s="1100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086" t="s">
        <v>384</v>
      </c>
      <c r="B8" s="1087"/>
      <c r="C8" s="1087"/>
      <c r="D8" s="1087"/>
      <c r="E8" s="1088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089" t="s">
        <v>385</v>
      </c>
      <c r="B9" s="1090"/>
      <c r="C9" s="1091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092" t="s">
        <v>386</v>
      </c>
      <c r="B10" s="1093"/>
      <c r="C10" s="1094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158</v>
      </c>
      <c r="C11" s="528" t="s">
        <v>387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161</v>
      </c>
      <c r="C12" s="533" t="s">
        <v>388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389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390</v>
      </c>
      <c r="D14" s="552" t="s">
        <v>391</v>
      </c>
      <c r="E14" s="553" t="s">
        <v>392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595</v>
      </c>
      <c r="D15" s="552" t="s">
        <v>391</v>
      </c>
      <c r="E15" s="601" t="s">
        <v>596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393</v>
      </c>
      <c r="D16" s="925" t="s">
        <v>391</v>
      </c>
      <c r="E16" s="632" t="s">
        <v>394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395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610</v>
      </c>
      <c r="D18" s="901" t="s">
        <v>391</v>
      </c>
      <c r="E18" s="902" t="s">
        <v>396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597</v>
      </c>
      <c r="D19" s="552" t="s">
        <v>398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399</v>
      </c>
      <c r="D20" s="552" t="s">
        <v>391</v>
      </c>
      <c r="E20" s="553" t="s">
        <v>392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400</v>
      </c>
      <c r="D21" s="552" t="s">
        <v>391</v>
      </c>
      <c r="E21" s="553" t="s">
        <v>397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598</v>
      </c>
      <c r="D22" s="552" t="s">
        <v>391</v>
      </c>
      <c r="E22" s="553" t="s">
        <v>392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599</v>
      </c>
      <c r="D23" s="552" t="s">
        <v>391</v>
      </c>
      <c r="E23" s="553" t="s">
        <v>397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401</v>
      </c>
      <c r="D24" s="552" t="s">
        <v>391</v>
      </c>
      <c r="E24" s="553" t="s">
        <v>397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402</v>
      </c>
      <c r="C25" s="571" t="s">
        <v>246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403</v>
      </c>
      <c r="C26" s="576" t="s">
        <v>247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404</v>
      </c>
      <c r="D27" s="552" t="s">
        <v>391</v>
      </c>
      <c r="E27" s="553" t="s">
        <v>397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405</v>
      </c>
      <c r="D28" s="552" t="s">
        <v>391</v>
      </c>
      <c r="E28" s="553" t="s">
        <v>397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406</v>
      </c>
      <c r="D29" s="552" t="s">
        <v>391</v>
      </c>
      <c r="E29" s="553" t="s">
        <v>407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408</v>
      </c>
      <c r="D30" s="552" t="s">
        <v>391</v>
      </c>
      <c r="E30" s="553" t="s">
        <v>392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409</v>
      </c>
      <c r="D31" s="552" t="s">
        <v>391</v>
      </c>
      <c r="E31" s="553" t="s">
        <v>410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411</v>
      </c>
      <c r="D32" s="552" t="s">
        <v>391</v>
      </c>
      <c r="E32" s="553" t="s">
        <v>392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412</v>
      </c>
      <c r="D33" s="552" t="s">
        <v>391</v>
      </c>
      <c r="E33" s="553" t="s">
        <v>392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413</v>
      </c>
      <c r="D34" s="552" t="s">
        <v>391</v>
      </c>
      <c r="E34" s="553" t="s">
        <v>392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414</v>
      </c>
      <c r="D35" s="552" t="s">
        <v>391</v>
      </c>
      <c r="E35" s="553" t="s">
        <v>392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415</v>
      </c>
      <c r="D36" s="552" t="s">
        <v>391</v>
      </c>
      <c r="E36" s="553" t="s">
        <v>600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416</v>
      </c>
      <c r="D37" s="552" t="s">
        <v>391</v>
      </c>
      <c r="E37" s="553" t="s">
        <v>397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601</v>
      </c>
      <c r="D38" s="552" t="s">
        <v>391</v>
      </c>
      <c r="E38" s="553" t="s">
        <v>392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417</v>
      </c>
      <c r="D39" s="552" t="s">
        <v>391</v>
      </c>
      <c r="E39" s="553" t="s">
        <v>397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418</v>
      </c>
      <c r="D40" s="552" t="s">
        <v>391</v>
      </c>
      <c r="E40" s="553" t="s">
        <v>392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419</v>
      </c>
      <c r="C41" s="571" t="s">
        <v>420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421</v>
      </c>
      <c r="C42" s="576" t="s">
        <v>251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607</v>
      </c>
      <c r="D43" s="552" t="s">
        <v>391</v>
      </c>
      <c r="E43" s="553" t="s">
        <v>396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608</v>
      </c>
      <c r="D44" s="925" t="s">
        <v>391</v>
      </c>
      <c r="E44" s="632" t="s">
        <v>392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422</v>
      </c>
      <c r="C45" s="615" t="s">
        <v>423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424</v>
      </c>
      <c r="C46" s="624" t="s">
        <v>185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577</v>
      </c>
      <c r="C48" s="571" t="s">
        <v>578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579</v>
      </c>
      <c r="C49" s="576" t="s">
        <v>171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580</v>
      </c>
      <c r="D50" s="552" t="s">
        <v>581</v>
      </c>
      <c r="E50" s="601" t="s">
        <v>392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534</v>
      </c>
      <c r="C51" s="571" t="s">
        <v>537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535</v>
      </c>
      <c r="C52" s="576" t="s">
        <v>193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536</v>
      </c>
      <c r="D53" s="925" t="s">
        <v>391</v>
      </c>
      <c r="E53" s="632" t="s">
        <v>392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425</v>
      </c>
      <c r="C54" s="571" t="s">
        <v>329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426</v>
      </c>
      <c r="C55" s="576" t="s">
        <v>196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427</v>
      </c>
      <c r="D56" s="552" t="s">
        <v>391</v>
      </c>
      <c r="E56" s="553" t="s">
        <v>410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428</v>
      </c>
      <c r="D57" s="552" t="s">
        <v>391</v>
      </c>
      <c r="E57" s="553" t="s">
        <v>397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429</v>
      </c>
      <c r="D58" s="552" t="s">
        <v>391</v>
      </c>
      <c r="E58" s="553" t="s">
        <v>397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430</v>
      </c>
      <c r="C59" s="977" t="s">
        <v>199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431</v>
      </c>
      <c r="D60" s="982" t="s">
        <v>391</v>
      </c>
      <c r="E60" s="983" t="s">
        <v>509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432</v>
      </c>
      <c r="C61" s="571" t="s">
        <v>348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433</v>
      </c>
      <c r="C62" s="576" t="s">
        <v>219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434</v>
      </c>
      <c r="D63" s="552" t="s">
        <v>391</v>
      </c>
      <c r="E63" s="553" t="s">
        <v>397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435</v>
      </c>
      <c r="D64" s="925" t="s">
        <v>391</v>
      </c>
      <c r="E64" s="632" t="s">
        <v>392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436</v>
      </c>
      <c r="C65" s="593" t="s">
        <v>437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438</v>
      </c>
      <c r="C66" s="576" t="s">
        <v>223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602</v>
      </c>
      <c r="D67" s="552" t="s">
        <v>391</v>
      </c>
      <c r="E67" s="553" t="s">
        <v>439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440</v>
      </c>
      <c r="D68" s="552" t="s">
        <v>391</v>
      </c>
      <c r="E68" s="553" t="s">
        <v>392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441</v>
      </c>
      <c r="D69" s="552" t="s">
        <v>391</v>
      </c>
      <c r="E69" s="553" t="s">
        <v>392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092" t="s">
        <v>442</v>
      </c>
      <c r="B70" s="1093"/>
      <c r="C70" s="1094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419</v>
      </c>
      <c r="C71" s="571" t="s">
        <v>420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443</v>
      </c>
      <c r="C72" s="576" t="s">
        <v>169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444</v>
      </c>
      <c r="D73" s="552" t="s">
        <v>445</v>
      </c>
      <c r="E73" s="553" t="s">
        <v>392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446</v>
      </c>
      <c r="C74" s="669" t="s">
        <v>447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448</v>
      </c>
      <c r="D75" s="678" t="s">
        <v>449</v>
      </c>
      <c r="E75" s="553" t="s">
        <v>392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576</v>
      </c>
      <c r="D76" s="552" t="s">
        <v>391</v>
      </c>
      <c r="E76" s="553" t="s">
        <v>392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425</v>
      </c>
      <c r="C77" s="571" t="s">
        <v>329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426</v>
      </c>
      <c r="C78" s="576" t="s">
        <v>196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575</v>
      </c>
      <c r="D79" s="552" t="s">
        <v>391</v>
      </c>
      <c r="E79" s="553" t="s">
        <v>392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432</v>
      </c>
      <c r="C80" s="571" t="s">
        <v>348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503</v>
      </c>
      <c r="C81" s="909" t="s">
        <v>502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504</v>
      </c>
      <c r="D82" s="901" t="s">
        <v>505</v>
      </c>
      <c r="E82" s="902" t="s">
        <v>392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425</v>
      </c>
      <c r="C83" s="927" t="s">
        <v>329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426</v>
      </c>
      <c r="C84" s="645" t="s">
        <v>196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450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450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451</v>
      </c>
      <c r="C87" s="576" t="s">
        <v>198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452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430</v>
      </c>
      <c r="C89" s="645" t="s">
        <v>199</v>
      </c>
      <c r="D89" s="645"/>
      <c r="E89" s="646" t="s">
        <v>349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436</v>
      </c>
      <c r="C91" s="571" t="s">
        <v>437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438</v>
      </c>
      <c r="C92" s="576" t="s">
        <v>223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034" t="s">
        <v>453</v>
      </c>
      <c r="B95" s="1035"/>
      <c r="C95" s="1036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158</v>
      </c>
      <c r="C96" s="571" t="s">
        <v>387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161</v>
      </c>
      <c r="C97" s="669" t="s">
        <v>454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402</v>
      </c>
      <c r="C99" s="571" t="s">
        <v>246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455</v>
      </c>
      <c r="C100" s="576" t="s">
        <v>456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605</v>
      </c>
      <c r="D101" s="552" t="s">
        <v>391</v>
      </c>
      <c r="E101" s="632" t="s">
        <v>397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37"/>
      <c r="B103" s="1037"/>
      <c r="C103" s="1037"/>
      <c r="D103" s="1037"/>
      <c r="E103" s="1037"/>
      <c r="F103" s="1037"/>
      <c r="G103" s="1037"/>
      <c r="H103" s="1037"/>
      <c r="I103" s="1037"/>
      <c r="J103" s="1037"/>
      <c r="K103" s="1037"/>
      <c r="L103" s="1037"/>
      <c r="M103" s="1037"/>
      <c r="N103" s="1037"/>
      <c r="O103" s="1037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084"/>
      <c r="K104" s="1084"/>
      <c r="L104" s="1084"/>
      <c r="M104" s="1084"/>
      <c r="N104" s="1085"/>
      <c r="O104" s="1085"/>
      <c r="P104" s="1085"/>
      <c r="Q104" s="1085"/>
      <c r="R104" s="1085"/>
      <c r="S104" s="1085"/>
      <c r="T104" s="1085"/>
      <c r="U104" s="1085"/>
      <c r="V104" s="1085"/>
      <c r="W104" s="1085"/>
      <c r="X104" s="1085"/>
      <c r="Y104" s="1085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2:N2"/>
    <mergeCell ref="I3:J3"/>
    <mergeCell ref="K3:N3"/>
    <mergeCell ref="O3:AB3"/>
    <mergeCell ref="A4:A6"/>
    <mergeCell ref="B4:B6"/>
    <mergeCell ref="C4:C6"/>
    <mergeCell ref="D4:D6"/>
    <mergeCell ref="F4:F6"/>
    <mergeCell ref="G4:G6"/>
    <mergeCell ref="H4:J4"/>
    <mergeCell ref="K4:K6"/>
    <mergeCell ref="L4:N4"/>
    <mergeCell ref="O4:O6"/>
    <mergeCell ref="H5:H6"/>
    <mergeCell ref="I5:J5"/>
    <mergeCell ref="L5:L6"/>
    <mergeCell ref="M5:N5"/>
    <mergeCell ref="A8:E8"/>
    <mergeCell ref="A9:C9"/>
    <mergeCell ref="A10:C10"/>
    <mergeCell ref="A70:C70"/>
    <mergeCell ref="A95:C95"/>
    <mergeCell ref="A103:O103"/>
    <mergeCell ref="J104:M104"/>
    <mergeCell ref="N104:Y104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457</v>
      </c>
    </row>
    <row r="9" s="720" customFormat="1" ht="15.75">
      <c r="A9" s="719" t="s">
        <v>458</v>
      </c>
    </row>
    <row r="10" s="720" customFormat="1" ht="12.75"/>
    <row r="12" ht="13.5" thickBot="1"/>
    <row r="13" spans="1:6" ht="12.75">
      <c r="A13" s="1134" t="s">
        <v>459</v>
      </c>
      <c r="B13" s="1135"/>
      <c r="C13" s="1136"/>
      <c r="D13" s="1125" t="s">
        <v>460</v>
      </c>
      <c r="E13" s="1125" t="s">
        <v>461</v>
      </c>
      <c r="F13" s="1138" t="s">
        <v>8</v>
      </c>
    </row>
    <row r="14" spans="1:6" ht="25.5">
      <c r="A14" s="721" t="s">
        <v>228</v>
      </c>
      <c r="B14" s="722" t="s">
        <v>229</v>
      </c>
      <c r="C14" s="722" t="s">
        <v>4</v>
      </c>
      <c r="D14" s="1137"/>
      <c r="E14" s="1137"/>
      <c r="F14" s="1139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317</v>
      </c>
      <c r="D16" s="729" t="s">
        <v>462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463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464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465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466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467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468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469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470</v>
      </c>
      <c r="E24" s="743"/>
      <c r="F24" s="744">
        <v>100</v>
      </c>
    </row>
    <row r="25" spans="1:6" ht="12.75">
      <c r="A25" s="748" t="s">
        <v>471</v>
      </c>
      <c r="B25" s="741">
        <v>85153</v>
      </c>
      <c r="C25" s="746"/>
      <c r="D25" s="766" t="s">
        <v>205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472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465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466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467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468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473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474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469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475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476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477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470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206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203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8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41" t="s">
        <v>69</v>
      </c>
      <c r="B1" s="1141"/>
      <c r="C1" s="1141"/>
      <c r="D1" s="1141"/>
    </row>
    <row r="2" ht="6.75" customHeight="1">
      <c r="A2" s="15"/>
    </row>
    <row r="3" spans="2:4" ht="12.75">
      <c r="B3" s="1" t="s">
        <v>539</v>
      </c>
      <c r="D3" s="10" t="s">
        <v>42</v>
      </c>
    </row>
    <row r="4" spans="1:4" ht="15" customHeight="1">
      <c r="A4" s="1142" t="s">
        <v>61</v>
      </c>
      <c r="B4" s="1142" t="s">
        <v>5</v>
      </c>
      <c r="C4" s="1143" t="s">
        <v>62</v>
      </c>
      <c r="D4" s="1143" t="s">
        <v>63</v>
      </c>
    </row>
    <row r="5" spans="1:4" ht="15" customHeight="1">
      <c r="A5" s="1142"/>
      <c r="B5" s="1142"/>
      <c r="C5" s="1142"/>
      <c r="D5" s="1143"/>
    </row>
    <row r="6" spans="1:4" ht="15.75" customHeight="1">
      <c r="A6" s="1142"/>
      <c r="B6" s="1142"/>
      <c r="C6" s="1142"/>
      <c r="D6" s="1143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40" t="s">
        <v>26</v>
      </c>
      <c r="B8" s="1140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40" t="s">
        <v>102</v>
      </c>
      <c r="B17" s="1140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25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48" t="s">
        <v>59</v>
      </c>
      <c r="B1" s="1148"/>
      <c r="C1" s="1148"/>
      <c r="D1" s="1148"/>
      <c r="E1" s="1148"/>
      <c r="F1" s="1148"/>
      <c r="G1" s="1148"/>
      <c r="H1" s="1148"/>
      <c r="I1" s="1148"/>
      <c r="J1" s="1148"/>
    </row>
    <row r="2" ht="12.75">
      <c r="J2" s="9" t="s">
        <v>42</v>
      </c>
    </row>
    <row r="3" spans="1:10" s="3" customFormat="1" ht="20.25" customHeight="1">
      <c r="A3" s="1142" t="s">
        <v>2</v>
      </c>
      <c r="B3" s="1145" t="s">
        <v>3</v>
      </c>
      <c r="C3" s="1145" t="s">
        <v>4</v>
      </c>
      <c r="D3" s="1143" t="s">
        <v>99</v>
      </c>
      <c r="E3" s="1143" t="s">
        <v>108</v>
      </c>
      <c r="F3" s="1143" t="s">
        <v>72</v>
      </c>
      <c r="G3" s="1143"/>
      <c r="H3" s="1143"/>
      <c r="I3" s="1143"/>
      <c r="J3" s="1143"/>
    </row>
    <row r="4" spans="1:10" s="3" customFormat="1" ht="20.25" customHeight="1">
      <c r="A4" s="1142"/>
      <c r="B4" s="1146"/>
      <c r="C4" s="1146"/>
      <c r="D4" s="1142"/>
      <c r="E4" s="1143"/>
      <c r="F4" s="1143" t="s">
        <v>97</v>
      </c>
      <c r="G4" s="1143" t="s">
        <v>6</v>
      </c>
      <c r="H4" s="1143"/>
      <c r="I4" s="1143"/>
      <c r="J4" s="1143" t="s">
        <v>98</v>
      </c>
    </row>
    <row r="5" spans="1:10" s="3" customFormat="1" ht="65.25" customHeight="1">
      <c r="A5" s="1142"/>
      <c r="B5" s="1147"/>
      <c r="C5" s="1147"/>
      <c r="D5" s="1142"/>
      <c r="E5" s="1143"/>
      <c r="F5" s="1143"/>
      <c r="G5" s="14" t="s">
        <v>94</v>
      </c>
      <c r="H5" s="14" t="s">
        <v>95</v>
      </c>
      <c r="I5" s="14" t="s">
        <v>109</v>
      </c>
      <c r="J5" s="1143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593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44" t="s">
        <v>103</v>
      </c>
      <c r="B20" s="1144"/>
      <c r="C20" s="1144"/>
      <c r="D20" s="1144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618</v>
      </c>
    </row>
    <row r="29" spans="1:11" ht="15.75" thickBot="1">
      <c r="A29" s="993" t="s">
        <v>611</v>
      </c>
      <c r="B29" s="994" t="s">
        <v>612</v>
      </c>
      <c r="C29" s="995" t="s">
        <v>4</v>
      </c>
      <c r="D29" s="994" t="s">
        <v>18</v>
      </c>
      <c r="E29" s="996" t="s">
        <v>613</v>
      </c>
      <c r="G29" s="993" t="s">
        <v>611</v>
      </c>
      <c r="H29" s="994" t="s">
        <v>612</v>
      </c>
      <c r="I29" s="995" t="s">
        <v>4</v>
      </c>
      <c r="J29" s="994" t="s">
        <v>18</v>
      </c>
      <c r="K29" s="996" t="s">
        <v>613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614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614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615</v>
      </c>
      <c r="E31" s="910">
        <v>3335</v>
      </c>
      <c r="G31" s="1011"/>
      <c r="H31" s="1011"/>
      <c r="I31" s="21">
        <v>4110</v>
      </c>
      <c r="J31" s="1002" t="s">
        <v>465</v>
      </c>
      <c r="K31" s="1012">
        <v>367</v>
      </c>
    </row>
    <row r="32" spans="1:11" ht="33.75">
      <c r="A32" s="17"/>
      <c r="B32" s="17"/>
      <c r="C32" s="21">
        <v>4110</v>
      </c>
      <c r="D32" s="1002" t="s">
        <v>465</v>
      </c>
      <c r="E32" s="910">
        <v>7765</v>
      </c>
      <c r="G32" s="1011"/>
      <c r="H32" s="1011"/>
      <c r="I32" s="21">
        <v>4120</v>
      </c>
      <c r="J32" s="1003" t="s">
        <v>616</v>
      </c>
      <c r="K32" s="1012">
        <v>45</v>
      </c>
    </row>
    <row r="33" spans="1:11" ht="22.5">
      <c r="A33" s="17"/>
      <c r="B33" s="17"/>
      <c r="C33" s="21">
        <v>4120</v>
      </c>
      <c r="D33" s="1003" t="s">
        <v>616</v>
      </c>
      <c r="E33" s="910">
        <v>1105</v>
      </c>
      <c r="G33" s="1011"/>
      <c r="H33" s="1011"/>
      <c r="I33" s="1013">
        <v>4210</v>
      </c>
      <c r="J33" s="1014" t="s">
        <v>620</v>
      </c>
      <c r="K33" s="1012">
        <v>57</v>
      </c>
    </row>
    <row r="34" spans="1:11" ht="33.75">
      <c r="A34" s="17"/>
      <c r="B34" s="17"/>
      <c r="C34" s="21">
        <v>4440</v>
      </c>
      <c r="D34" s="1003" t="s">
        <v>617</v>
      </c>
      <c r="E34" s="910">
        <v>1606</v>
      </c>
      <c r="I34" s="991" t="s">
        <v>619</v>
      </c>
      <c r="J34" s="1006"/>
      <c r="K34" s="1007">
        <f>SUM(K30:K33)</f>
        <v>2279</v>
      </c>
    </row>
    <row r="35" spans="4:9" ht="15">
      <c r="D35" s="991" t="s">
        <v>619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611</v>
      </c>
      <c r="B40" s="994" t="s">
        <v>612</v>
      </c>
      <c r="C40" s="995" t="s">
        <v>4</v>
      </c>
      <c r="D40" s="994" t="s">
        <v>18</v>
      </c>
      <c r="E40" s="996" t="s">
        <v>613</v>
      </c>
      <c r="G40" s="993" t="s">
        <v>611</v>
      </c>
      <c r="H40" s="994" t="s">
        <v>612</v>
      </c>
      <c r="I40" s="995" t="s">
        <v>4</v>
      </c>
      <c r="J40" s="994" t="s">
        <v>18</v>
      </c>
      <c r="K40" s="996" t="s">
        <v>613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469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472</v>
      </c>
      <c r="K41" s="1020">
        <v>2328000</v>
      </c>
    </row>
    <row r="42" spans="1:11" ht="33.75">
      <c r="A42" s="5"/>
      <c r="B42" s="5"/>
      <c r="C42" s="4"/>
      <c r="D42" s="992" t="s">
        <v>619</v>
      </c>
      <c r="E42" s="1027">
        <f>SUM(E40:E41)</f>
        <v>500</v>
      </c>
      <c r="G42" s="1011"/>
      <c r="H42" s="1011"/>
      <c r="I42" s="1021">
        <v>4010</v>
      </c>
      <c r="J42" s="1002" t="s">
        <v>614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465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616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620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469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621</v>
      </c>
      <c r="K47" s="1022">
        <v>4000</v>
      </c>
    </row>
    <row r="48" spans="10:11" ht="12.75">
      <c r="J48" s="1017" t="s">
        <v>619</v>
      </c>
      <c r="K48" s="1018">
        <f>SUM(K41:K47)</f>
        <v>2400000</v>
      </c>
    </row>
    <row r="51" ht="12.75">
      <c r="B51" s="991"/>
    </row>
    <row r="52" ht="13.5" thickBot="1">
      <c r="B52" s="1" t="s">
        <v>618</v>
      </c>
    </row>
    <row r="53" spans="1:11" ht="15.75" thickBot="1">
      <c r="A53" s="993" t="s">
        <v>611</v>
      </c>
      <c r="B53" s="994" t="s">
        <v>612</v>
      </c>
      <c r="C53" s="995" t="s">
        <v>4</v>
      </c>
      <c r="D53" s="994" t="s">
        <v>18</v>
      </c>
      <c r="E53" s="996" t="s">
        <v>613</v>
      </c>
      <c r="G53" s="993" t="s">
        <v>611</v>
      </c>
      <c r="H53" s="994" t="s">
        <v>612</v>
      </c>
      <c r="I53" s="995" t="s">
        <v>4</v>
      </c>
      <c r="J53" s="994" t="s">
        <v>18</v>
      </c>
      <c r="K53" s="996" t="s">
        <v>613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622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472</v>
      </c>
      <c r="K54" s="1020">
        <v>80000</v>
      </c>
    </row>
    <row r="55" spans="4:11" ht="12.75">
      <c r="D55" s="991" t="s">
        <v>619</v>
      </c>
      <c r="E55" s="1004">
        <f>SUM(E54)</f>
        <v>8400</v>
      </c>
      <c r="J55" s="720" t="s">
        <v>619</v>
      </c>
      <c r="K55" s="1025">
        <f>SUM(K54)</f>
        <v>80000</v>
      </c>
    </row>
    <row r="61" ht="13.5" thickBot="1"/>
    <row r="62" spans="1:5" ht="15.75" thickBot="1">
      <c r="A62" s="993" t="s">
        <v>611</v>
      </c>
      <c r="B62" s="994" t="s">
        <v>612</v>
      </c>
      <c r="C62" s="995" t="s">
        <v>4</v>
      </c>
      <c r="D62" s="994" t="s">
        <v>18</v>
      </c>
      <c r="E62" s="996" t="s">
        <v>613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465</v>
      </c>
      <c r="E63" s="1000">
        <v>2124</v>
      </c>
    </row>
    <row r="64" spans="1:5" ht="22.5">
      <c r="A64" s="17"/>
      <c r="B64" s="17"/>
      <c r="C64" s="17">
        <v>4120</v>
      </c>
      <c r="D64" s="1002" t="s">
        <v>616</v>
      </c>
      <c r="E64" s="910">
        <v>294</v>
      </c>
    </row>
    <row r="65" spans="1:5" ht="22.5">
      <c r="A65" s="17"/>
      <c r="B65" s="17"/>
      <c r="C65" s="17">
        <v>4170</v>
      </c>
      <c r="D65" s="1002" t="s">
        <v>467</v>
      </c>
      <c r="E65" s="910">
        <v>11982</v>
      </c>
    </row>
    <row r="66" spans="4:5" ht="12.75">
      <c r="D66" s="1" t="s">
        <v>619</v>
      </c>
      <c r="E66" s="1026">
        <f>SUM(E63:E65)</f>
        <v>14400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64" t="s">
        <v>540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</row>
    <row r="3" spans="1:17" ht="11.25">
      <c r="A3" s="1165" t="s">
        <v>61</v>
      </c>
      <c r="B3" s="1165" t="s">
        <v>71</v>
      </c>
      <c r="C3" s="1166" t="s">
        <v>541</v>
      </c>
      <c r="D3" s="1166" t="s">
        <v>542</v>
      </c>
      <c r="E3" s="1166" t="s">
        <v>543</v>
      </c>
      <c r="F3" s="1165" t="s">
        <v>6</v>
      </c>
      <c r="G3" s="1165"/>
      <c r="H3" s="1165" t="s">
        <v>544</v>
      </c>
      <c r="I3" s="1165"/>
      <c r="J3" s="1165"/>
      <c r="K3" s="1165"/>
      <c r="L3" s="1165"/>
      <c r="M3" s="1165"/>
      <c r="N3" s="1165"/>
      <c r="O3" s="1165"/>
      <c r="P3" s="1165"/>
      <c r="Q3" s="1165"/>
    </row>
    <row r="4" spans="1:17" ht="11.25">
      <c r="A4" s="1165"/>
      <c r="B4" s="1165"/>
      <c r="C4" s="1166"/>
      <c r="D4" s="1166"/>
      <c r="E4" s="1166"/>
      <c r="F4" s="1166" t="s">
        <v>545</v>
      </c>
      <c r="G4" s="1166" t="s">
        <v>546</v>
      </c>
      <c r="H4" s="1165" t="s">
        <v>547</v>
      </c>
      <c r="I4" s="1165"/>
      <c r="J4" s="1165"/>
      <c r="K4" s="1165"/>
      <c r="L4" s="1165"/>
      <c r="M4" s="1165"/>
      <c r="N4" s="1165"/>
      <c r="O4" s="1165"/>
      <c r="P4" s="1165"/>
      <c r="Q4" s="1165"/>
    </row>
    <row r="5" spans="1:17" ht="11.25">
      <c r="A5" s="1165"/>
      <c r="B5" s="1165"/>
      <c r="C5" s="1166"/>
      <c r="D5" s="1166"/>
      <c r="E5" s="1166"/>
      <c r="F5" s="1166"/>
      <c r="G5" s="1166"/>
      <c r="H5" s="1166" t="s">
        <v>548</v>
      </c>
      <c r="I5" s="1165" t="s">
        <v>72</v>
      </c>
      <c r="J5" s="1165"/>
      <c r="K5" s="1165"/>
      <c r="L5" s="1165"/>
      <c r="M5" s="1165"/>
      <c r="N5" s="1165"/>
      <c r="O5" s="1165"/>
      <c r="P5" s="1165"/>
      <c r="Q5" s="1165"/>
    </row>
    <row r="6" spans="1:17" ht="14.25" customHeight="1">
      <c r="A6" s="1165"/>
      <c r="B6" s="1165"/>
      <c r="C6" s="1166"/>
      <c r="D6" s="1166"/>
      <c r="E6" s="1166"/>
      <c r="F6" s="1166"/>
      <c r="G6" s="1166"/>
      <c r="H6" s="1166"/>
      <c r="I6" s="1165" t="s">
        <v>549</v>
      </c>
      <c r="J6" s="1165"/>
      <c r="K6" s="1165"/>
      <c r="L6" s="1165"/>
      <c r="M6" s="1165" t="s">
        <v>550</v>
      </c>
      <c r="N6" s="1165"/>
      <c r="O6" s="1165"/>
      <c r="P6" s="1165"/>
      <c r="Q6" s="1165"/>
    </row>
    <row r="7" spans="1:17" ht="12.75" customHeight="1">
      <c r="A7" s="1165"/>
      <c r="B7" s="1165"/>
      <c r="C7" s="1166"/>
      <c r="D7" s="1166"/>
      <c r="E7" s="1166"/>
      <c r="F7" s="1166"/>
      <c r="G7" s="1166"/>
      <c r="H7" s="1166"/>
      <c r="I7" s="1166" t="s">
        <v>551</v>
      </c>
      <c r="J7" s="1165" t="s">
        <v>552</v>
      </c>
      <c r="K7" s="1165"/>
      <c r="L7" s="1165"/>
      <c r="M7" s="1166" t="s">
        <v>553</v>
      </c>
      <c r="N7" s="1166" t="s">
        <v>552</v>
      </c>
      <c r="O7" s="1166"/>
      <c r="P7" s="1166"/>
      <c r="Q7" s="1166"/>
    </row>
    <row r="8" spans="1:17" ht="48" customHeight="1">
      <c r="A8" s="1165"/>
      <c r="B8" s="1165"/>
      <c r="C8" s="1166"/>
      <c r="D8" s="1166"/>
      <c r="E8" s="1166"/>
      <c r="F8" s="1166"/>
      <c r="G8" s="1166"/>
      <c r="H8" s="1166"/>
      <c r="I8" s="1166"/>
      <c r="J8" s="944" t="s">
        <v>554</v>
      </c>
      <c r="K8" s="944" t="s">
        <v>73</v>
      </c>
      <c r="L8" s="944" t="s">
        <v>555</v>
      </c>
      <c r="M8" s="1166"/>
      <c r="N8" s="944" t="s">
        <v>556</v>
      </c>
      <c r="O8" s="944" t="s">
        <v>554</v>
      </c>
      <c r="P8" s="944" t="s">
        <v>73</v>
      </c>
      <c r="Q8" s="944" t="s">
        <v>557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558</v>
      </c>
      <c r="C10" s="1149" t="s">
        <v>48</v>
      </c>
      <c r="D10" s="1150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51" t="s">
        <v>74</v>
      </c>
      <c r="B11" s="949" t="s">
        <v>559</v>
      </c>
      <c r="C11" s="1152" t="s">
        <v>624</v>
      </c>
      <c r="D11" s="1153"/>
      <c r="E11" s="1153"/>
      <c r="F11" s="1153"/>
      <c r="G11" s="1153"/>
      <c r="H11" s="1153"/>
      <c r="I11" s="1153"/>
      <c r="J11" s="1153"/>
      <c r="K11" s="1153"/>
      <c r="L11" s="1153"/>
      <c r="M11" s="1153"/>
      <c r="N11" s="1153"/>
      <c r="O11" s="1153"/>
      <c r="P11" s="1153"/>
      <c r="Q11" s="1154"/>
    </row>
    <row r="12" spans="1:17" ht="11.25">
      <c r="A12" s="1151"/>
      <c r="B12" s="949" t="s">
        <v>560</v>
      </c>
      <c r="C12" s="1155"/>
      <c r="D12" s="1156"/>
      <c r="E12" s="1156"/>
      <c r="F12" s="1156"/>
      <c r="G12" s="1156"/>
      <c r="H12" s="1156"/>
      <c r="I12" s="1156"/>
      <c r="J12" s="1156"/>
      <c r="K12" s="1156"/>
      <c r="L12" s="1156"/>
      <c r="M12" s="1156"/>
      <c r="N12" s="1156"/>
      <c r="O12" s="1156"/>
      <c r="P12" s="1156"/>
      <c r="Q12" s="1157"/>
    </row>
    <row r="13" spans="1:17" ht="11.25">
      <c r="A13" s="1151"/>
      <c r="B13" s="949" t="s">
        <v>561</v>
      </c>
      <c r="C13" s="1155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7"/>
    </row>
    <row r="14" spans="1:17" ht="11.25">
      <c r="A14" s="1151"/>
      <c r="B14" s="949" t="s">
        <v>562</v>
      </c>
      <c r="C14" s="1158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  <c r="Q14" s="1160"/>
    </row>
    <row r="15" spans="1:17" ht="11.25">
      <c r="A15" s="1151"/>
      <c r="B15" s="949" t="s">
        <v>563</v>
      </c>
      <c r="C15" s="949"/>
      <c r="D15" s="970" t="s">
        <v>582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51"/>
      <c r="B16" s="949" t="s">
        <v>564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51"/>
      <c r="B17" s="949" t="s">
        <v>565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51"/>
      <c r="B18" s="949" t="s">
        <v>566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51"/>
      <c r="B19" s="949" t="s">
        <v>567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51" t="s">
        <v>75</v>
      </c>
      <c r="B20" s="949" t="s">
        <v>559</v>
      </c>
      <c r="C20" s="1161"/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3"/>
    </row>
    <row r="21" spans="1:17" ht="11.25">
      <c r="A21" s="1151"/>
      <c r="B21" s="949" t="s">
        <v>560</v>
      </c>
      <c r="C21" s="1161"/>
      <c r="D21" s="1162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3"/>
    </row>
    <row r="22" spans="1:17" ht="11.25">
      <c r="A22" s="1151"/>
      <c r="B22" s="949" t="s">
        <v>561</v>
      </c>
      <c r="C22" s="1161"/>
      <c r="D22" s="1162"/>
      <c r="E22" s="1162"/>
      <c r="F22" s="1162"/>
      <c r="G22" s="1162"/>
      <c r="H22" s="1162"/>
      <c r="I22" s="1162"/>
      <c r="J22" s="1162"/>
      <c r="K22" s="1162"/>
      <c r="L22" s="1162"/>
      <c r="M22" s="1162"/>
      <c r="N22" s="1162"/>
      <c r="O22" s="1162"/>
      <c r="P22" s="1162"/>
      <c r="Q22" s="1163"/>
    </row>
    <row r="23" spans="1:17" ht="11.25">
      <c r="A23" s="1151"/>
      <c r="B23" s="949" t="s">
        <v>562</v>
      </c>
      <c r="C23" s="1161"/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3"/>
    </row>
    <row r="24" spans="1:17" ht="11.25">
      <c r="A24" s="1151"/>
      <c r="B24" s="949" t="s">
        <v>563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51"/>
      <c r="B25" s="949" t="s">
        <v>564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51"/>
      <c r="B26" s="949" t="s">
        <v>565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51"/>
      <c r="B27" s="949" t="s">
        <v>566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51"/>
      <c r="B28" s="949" t="s">
        <v>567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568</v>
      </c>
      <c r="C29" s="1161"/>
      <c r="D29" s="1162"/>
      <c r="E29" s="1162"/>
      <c r="F29" s="1162"/>
      <c r="G29" s="1162"/>
      <c r="H29" s="1162"/>
      <c r="I29" s="1162"/>
      <c r="J29" s="1162"/>
      <c r="K29" s="1162"/>
      <c r="L29" s="1162"/>
      <c r="M29" s="1162"/>
      <c r="N29" s="1162"/>
      <c r="O29" s="1162"/>
      <c r="P29" s="1162"/>
      <c r="Q29" s="1163"/>
    </row>
    <row r="30" spans="1:17" s="948" customFormat="1" ht="11.25">
      <c r="A30" s="952">
        <v>2</v>
      </c>
      <c r="B30" s="953" t="s">
        <v>569</v>
      </c>
      <c r="C30" s="1167" t="s">
        <v>48</v>
      </c>
      <c r="D30" s="1168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51" t="s">
        <v>77</v>
      </c>
      <c r="B31" s="949" t="s">
        <v>559</v>
      </c>
      <c r="C31" s="1161"/>
      <c r="D31" s="1162"/>
      <c r="E31" s="1162"/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3"/>
    </row>
    <row r="32" spans="1:17" ht="11.25">
      <c r="A32" s="1151"/>
      <c r="B32" s="949" t="s">
        <v>560</v>
      </c>
      <c r="C32" s="1161"/>
      <c r="D32" s="1162"/>
      <c r="E32" s="1162"/>
      <c r="F32" s="1162"/>
      <c r="G32" s="1162"/>
      <c r="H32" s="1162"/>
      <c r="I32" s="1162"/>
      <c r="J32" s="1162"/>
      <c r="K32" s="1162"/>
      <c r="L32" s="1162"/>
      <c r="M32" s="1162"/>
      <c r="N32" s="1162"/>
      <c r="O32" s="1162"/>
      <c r="P32" s="1162"/>
      <c r="Q32" s="1163"/>
    </row>
    <row r="33" spans="1:17" ht="11.25">
      <c r="A33" s="1151"/>
      <c r="B33" s="949" t="s">
        <v>561</v>
      </c>
      <c r="C33" s="1161"/>
      <c r="D33" s="1162"/>
      <c r="E33" s="1162"/>
      <c r="F33" s="1162"/>
      <c r="G33" s="1162"/>
      <c r="H33" s="1162"/>
      <c r="I33" s="1162"/>
      <c r="J33" s="1162"/>
      <c r="K33" s="1162"/>
      <c r="L33" s="1162"/>
      <c r="M33" s="1162"/>
      <c r="N33" s="1162"/>
      <c r="O33" s="1162"/>
      <c r="P33" s="1162"/>
      <c r="Q33" s="1163"/>
    </row>
    <row r="34" spans="1:17" ht="11.25">
      <c r="A34" s="1151"/>
      <c r="B34" s="949" t="s">
        <v>562</v>
      </c>
      <c r="C34" s="1161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3"/>
    </row>
    <row r="35" spans="1:17" ht="11.25">
      <c r="A35" s="1151"/>
      <c r="B35" s="949" t="s">
        <v>563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51"/>
      <c r="B36" s="949" t="s">
        <v>564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51"/>
      <c r="B37" s="949" t="s">
        <v>565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51"/>
      <c r="B38" s="949" t="s">
        <v>566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51"/>
      <c r="B39" s="949" t="s">
        <v>567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568</v>
      </c>
      <c r="C40" s="1169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1"/>
    </row>
    <row r="41" spans="1:17" s="948" customFormat="1" ht="15" customHeight="1">
      <c r="A41" s="1172" t="s">
        <v>570</v>
      </c>
      <c r="B41" s="1172"/>
      <c r="C41" s="1173" t="s">
        <v>48</v>
      </c>
      <c r="D41" s="1174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75" t="s">
        <v>571</v>
      </c>
      <c r="B43" s="1175"/>
      <c r="C43" s="1175"/>
      <c r="D43" s="1175"/>
      <c r="E43" s="1175"/>
      <c r="F43" s="1175"/>
      <c r="G43" s="1175"/>
      <c r="H43" s="1175"/>
      <c r="I43" s="1175"/>
      <c r="J43" s="1175"/>
    </row>
    <row r="44" spans="1:10" ht="11.25">
      <c r="A44" s="957" t="s">
        <v>572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573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40:Q40"/>
    <mergeCell ref="A41:B41"/>
    <mergeCell ref="C41:D41"/>
    <mergeCell ref="A43:J43"/>
    <mergeCell ref="C29:Q29"/>
    <mergeCell ref="C30:D30"/>
    <mergeCell ref="A31:A39"/>
    <mergeCell ref="C31:Q34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0:D10"/>
    <mergeCell ref="A11:A19"/>
    <mergeCell ref="C11:Q14"/>
    <mergeCell ref="A20:A28"/>
    <mergeCell ref="C20:Q2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C1">
      <selection activeCell="E10" sqref="E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48" t="s">
        <v>156</v>
      </c>
      <c r="B1" s="1148"/>
      <c r="C1" s="1148"/>
      <c r="D1" s="1148"/>
      <c r="E1" s="1148"/>
      <c r="F1" s="1148"/>
      <c r="G1" s="1148"/>
      <c r="H1" s="1148"/>
      <c r="I1" s="1148"/>
      <c r="J1" s="1148"/>
    </row>
    <row r="2" ht="12.75">
      <c r="I2" t="s">
        <v>71</v>
      </c>
    </row>
    <row r="3" ht="12.75">
      <c r="J3" s="67" t="s">
        <v>42</v>
      </c>
    </row>
    <row r="4" spans="1:79" ht="20.25" customHeight="1">
      <c r="A4" s="1142" t="s">
        <v>2</v>
      </c>
      <c r="B4" s="1145" t="s">
        <v>3</v>
      </c>
      <c r="C4" s="1145" t="s">
        <v>4</v>
      </c>
      <c r="D4" s="1143" t="s">
        <v>99</v>
      </c>
      <c r="E4" s="1143" t="s">
        <v>108</v>
      </c>
      <c r="F4" s="1143" t="s">
        <v>72</v>
      </c>
      <c r="G4" s="1143"/>
      <c r="H4" s="1143"/>
      <c r="I4" s="1143"/>
      <c r="J4" s="1143"/>
      <c r="BX4" s="1"/>
      <c r="BY4" s="1"/>
      <c r="BZ4" s="1"/>
      <c r="CA4" s="1"/>
    </row>
    <row r="5" spans="1:79" ht="18" customHeight="1">
      <c r="A5" s="1142"/>
      <c r="B5" s="1146"/>
      <c r="C5" s="1146"/>
      <c r="D5" s="1142"/>
      <c r="E5" s="1143"/>
      <c r="F5" s="1143" t="s">
        <v>97</v>
      </c>
      <c r="G5" s="1143" t="s">
        <v>6</v>
      </c>
      <c r="H5" s="1143"/>
      <c r="I5" s="1143"/>
      <c r="J5" s="1143" t="s">
        <v>98</v>
      </c>
      <c r="BX5" s="1"/>
      <c r="BY5" s="1"/>
      <c r="BZ5" s="1"/>
      <c r="CA5" s="1"/>
    </row>
    <row r="6" spans="1:79" ht="69" customHeight="1">
      <c r="A6" s="1142"/>
      <c r="B6" s="1147"/>
      <c r="C6" s="1147"/>
      <c r="D6" s="1142"/>
      <c r="E6" s="1143"/>
      <c r="F6" s="1143"/>
      <c r="G6" s="14" t="s">
        <v>94</v>
      </c>
      <c r="H6" s="14" t="s">
        <v>95</v>
      </c>
      <c r="I6" s="14" t="s">
        <v>96</v>
      </c>
      <c r="J6" s="1143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600</v>
      </c>
      <c r="B9" s="19">
        <v>60014</v>
      </c>
      <c r="C9" s="19">
        <v>6300</v>
      </c>
      <c r="D9" s="19"/>
      <c r="E9" s="492">
        <f>F9+J9</f>
        <v>100000</v>
      </c>
      <c r="F9" s="492"/>
      <c r="G9" s="19"/>
      <c r="H9" s="19"/>
      <c r="I9" s="492"/>
      <c r="J9" s="492">
        <v>100000</v>
      </c>
      <c r="BX9" s="1"/>
      <c r="BY9" s="1"/>
      <c r="BZ9" s="1"/>
      <c r="CA9" s="1"/>
    </row>
    <row r="10" spans="1:79" ht="19.5" customHeight="1">
      <c r="A10" s="19">
        <v>801</v>
      </c>
      <c r="B10" s="19">
        <v>80104</v>
      </c>
      <c r="C10" s="19">
        <v>2310</v>
      </c>
      <c r="D10" s="19"/>
      <c r="E10" s="492">
        <f>F10</f>
        <v>240000</v>
      </c>
      <c r="F10" s="492">
        <v>240000</v>
      </c>
      <c r="G10" s="19"/>
      <c r="H10" s="19"/>
      <c r="I10" s="492">
        <v>240000</v>
      </c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44" t="s">
        <v>103</v>
      </c>
      <c r="B21" s="1144"/>
      <c r="C21" s="1144"/>
      <c r="D21" s="1144"/>
      <c r="E21" s="493">
        <f>E8+E9+E10</f>
        <v>1499031</v>
      </c>
      <c r="F21" s="493">
        <f>F8+F9+F10</f>
        <v>1399031</v>
      </c>
      <c r="G21" s="910"/>
      <c r="H21" s="910"/>
      <c r="I21" s="493">
        <f>I8+I9+I10</f>
        <v>1399031</v>
      </c>
      <c r="J21" s="799">
        <v>100000</v>
      </c>
      <c r="BX21" s="1"/>
      <c r="BY21" s="1"/>
      <c r="BZ21" s="1"/>
      <c r="CA21" s="1"/>
    </row>
    <row r="23" ht="12.75">
      <c r="A23" s="76"/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2007-09-18T11:40:14Z</cp:lastPrinted>
  <dcterms:created xsi:type="dcterms:W3CDTF">1998-12-09T13:02:10Z</dcterms:created>
  <dcterms:modified xsi:type="dcterms:W3CDTF">2007-09-20T13:47:22Z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